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:\Grupy\KOP_FENX.01.01\FENX.10.02-IW.01-001_25_powódź\1. Regulamin wyboru projektów\3_Załącznik 3_Lista załączników + wzory\"/>
    </mc:Choice>
  </mc:AlternateContent>
  <xr:revisionPtr revIDLastSave="0" documentId="13_ncr:1_{BC0041A2-77FD-4705-9FC3-10A4E448294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'1.StrTytułowa'!$B$4:$K$45</definedName>
    <definedName name="_xlnm.Print_Area" localSheetId="1">'2.ZakresRzeczowy'!$B$2:$AD$19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'B-01'!$B$2:$N$63</definedName>
    <definedName name="_xlnm.Print_Area" localSheetId="3">'B-02'!$B$2:$N$63</definedName>
    <definedName name="_xlnm.Print_Area" localSheetId="4">'B-03'!$B$2:$N$63</definedName>
    <definedName name="_xlnm.Print_Area" localSheetId="5">'B-04'!$B$2:$N$63</definedName>
    <definedName name="_xlnm.Print_Area" localSheetId="6">'B-05'!$B$2:$N$63</definedName>
    <definedName name="_xlnm.Print_Area" localSheetId="7">'B-06'!$B$2:$N$63</definedName>
    <definedName name="_xlnm.Print_Area" localSheetId="8">'B-07'!$B$2:$N$63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" i="9" l="1"/>
  <c r="R22" i="9"/>
  <c r="Q21" i="9"/>
  <c r="R21" i="9" s="1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1" i="8"/>
  <c r="R21" i="8" s="1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1" i="7"/>
  <c r="R21" i="7" s="1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1" i="6"/>
  <c r="R21" i="6" s="1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1" i="5"/>
  <c r="R21" i="5" s="1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1" i="4"/>
  <c r="R21" i="4" s="1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R23" i="3"/>
  <c r="R22" i="3"/>
  <c r="Q21" i="3"/>
  <c r="R21" i="3" s="1"/>
  <c r="Q20" i="3"/>
  <c r="R20" i="3" s="1"/>
  <c r="Q19" i="3"/>
  <c r="R19" i="3" s="1"/>
  <c r="Q18" i="3"/>
  <c r="R18" i="3" s="1"/>
  <c r="Q17" i="3"/>
  <c r="R17" i="3" s="1"/>
  <c r="Q16" i="3"/>
  <c r="R16" i="3" s="1"/>
  <c r="Q15" i="3"/>
  <c r="R15" i="3" s="1"/>
  <c r="N21" i="9"/>
  <c r="H21" i="9"/>
  <c r="N21" i="8"/>
  <c r="H21" i="8"/>
  <c r="N21" i="7"/>
  <c r="H21" i="7"/>
  <c r="N21" i="6"/>
  <c r="H21" i="6"/>
  <c r="N21" i="5"/>
  <c r="H21" i="5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G13" i="2"/>
  <c r="G12" i="2"/>
  <c r="G11" i="2"/>
  <c r="G10" i="2"/>
  <c r="G9" i="2"/>
  <c r="G8" i="2"/>
  <c r="G7" i="2"/>
  <c r="N26" i="9"/>
  <c r="N23" i="9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0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0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H16" i="7"/>
  <c r="N15" i="7"/>
  <c r="H15" i="7"/>
  <c r="F10" i="7"/>
  <c r="N23" i="6"/>
  <c r="N26" i="6" s="1"/>
  <c r="H23" i="6"/>
  <c r="H26" i="6" s="1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0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0" i="5"/>
  <c r="N23" i="4"/>
  <c r="N26" i="4" s="1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0" i="4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Q13" i="2"/>
  <c r="P13" i="2"/>
  <c r="O13" i="2"/>
  <c r="N13" i="2"/>
  <c r="M13" i="2"/>
  <c r="Q12" i="2"/>
  <c r="P12" i="2"/>
  <c r="O12" i="2"/>
  <c r="N12" i="2"/>
  <c r="M12" i="2"/>
  <c r="Q11" i="2"/>
  <c r="P11" i="2"/>
  <c r="O11" i="2"/>
  <c r="N11" i="2"/>
  <c r="M11" i="2"/>
  <c r="Q10" i="2"/>
  <c r="P10" i="2"/>
  <c r="O10" i="2"/>
  <c r="N10" i="2"/>
  <c r="M10" i="2"/>
  <c r="Q9" i="2"/>
  <c r="P9" i="2"/>
  <c r="O9" i="2"/>
  <c r="N9" i="2"/>
  <c r="M9" i="2"/>
  <c r="Q8" i="2"/>
  <c r="P8" i="2"/>
  <c r="O8" i="2"/>
  <c r="N8" i="2"/>
  <c r="M8" i="2"/>
  <c r="Q7" i="2"/>
  <c r="P7" i="2"/>
  <c r="O7" i="2"/>
  <c r="N7" i="2"/>
  <c r="M7" i="2"/>
  <c r="U13" i="2"/>
  <c r="T13" i="2"/>
  <c r="S13" i="2"/>
  <c r="R13" i="2"/>
  <c r="U12" i="2"/>
  <c r="T12" i="2"/>
  <c r="S12" i="2"/>
  <c r="R12" i="2"/>
  <c r="U11" i="2"/>
  <c r="T11" i="2"/>
  <c r="S11" i="2"/>
  <c r="R11" i="2"/>
  <c r="U10" i="2"/>
  <c r="T10" i="2"/>
  <c r="S10" i="2"/>
  <c r="R10" i="2"/>
  <c r="U9" i="2"/>
  <c r="T9" i="2"/>
  <c r="S9" i="2"/>
  <c r="R9" i="2"/>
  <c r="U8" i="2"/>
  <c r="T8" i="2"/>
  <c r="S8" i="2"/>
  <c r="R8" i="2"/>
  <c r="U7" i="2"/>
  <c r="T7" i="2"/>
  <c r="S7" i="2"/>
  <c r="R7" i="2"/>
  <c r="Z13" i="2"/>
  <c r="Y13" i="2"/>
  <c r="X13" i="2"/>
  <c r="Z12" i="2"/>
  <c r="Y12" i="2"/>
  <c r="X12" i="2"/>
  <c r="Z11" i="2"/>
  <c r="Y11" i="2"/>
  <c r="X11" i="2"/>
  <c r="Z10" i="2"/>
  <c r="Y10" i="2"/>
  <c r="X10" i="2"/>
  <c r="Z9" i="2"/>
  <c r="Y9" i="2"/>
  <c r="X9" i="2"/>
  <c r="Z8" i="2"/>
  <c r="Y8" i="2"/>
  <c r="X8" i="2"/>
  <c r="Z7" i="2"/>
  <c r="Y7" i="2"/>
  <c r="AD13" i="2"/>
  <c r="AC13" i="2"/>
  <c r="AC12" i="2"/>
  <c r="AD12" i="2"/>
  <c r="AD11" i="2"/>
  <c r="AC11" i="2"/>
  <c r="AD10" i="2"/>
  <c r="AC10" i="2"/>
  <c r="AD9" i="2"/>
  <c r="AC9" i="2"/>
  <c r="AD8" i="2"/>
  <c r="AC8" i="2"/>
  <c r="AD7" i="2"/>
  <c r="AC7" i="2"/>
  <c r="L13" i="2"/>
  <c r="K13" i="2"/>
  <c r="J13" i="2"/>
  <c r="I13" i="2"/>
  <c r="H13" i="2"/>
  <c r="L12" i="2"/>
  <c r="K12" i="2"/>
  <c r="J12" i="2"/>
  <c r="I12" i="2"/>
  <c r="H12" i="2"/>
  <c r="L11" i="2"/>
  <c r="K11" i="2"/>
  <c r="J11" i="2"/>
  <c r="I11" i="2"/>
  <c r="H11" i="2"/>
  <c r="L10" i="2"/>
  <c r="K10" i="2"/>
  <c r="J10" i="2"/>
  <c r="I10" i="2"/>
  <c r="H10" i="2"/>
  <c r="L9" i="2"/>
  <c r="K9" i="2"/>
  <c r="J9" i="2"/>
  <c r="I9" i="2"/>
  <c r="H9" i="2"/>
  <c r="L8" i="2"/>
  <c r="K8" i="2"/>
  <c r="J8" i="2"/>
  <c r="I8" i="2"/>
  <c r="H8" i="2"/>
  <c r="L7" i="2"/>
  <c r="K7" i="2"/>
  <c r="J7" i="2"/>
  <c r="I7" i="2"/>
  <c r="H7" i="2"/>
  <c r="E2" i="11"/>
  <c r="E2" i="10"/>
  <c r="B2" i="11"/>
  <c r="B2" i="10"/>
  <c r="P13" i="10" l="1"/>
  <c r="AH13" i="10" s="1"/>
  <c r="P14" i="10"/>
  <c r="AH14" i="10" s="1"/>
  <c r="O12" i="10"/>
  <c r="AF12" i="10" s="1"/>
  <c r="L12" i="10"/>
  <c r="J13" i="10"/>
  <c r="AD13" i="10" s="1"/>
  <c r="J12" i="10"/>
  <c r="AD12" i="10" s="1"/>
  <c r="P12" i="10"/>
  <c r="AH12" i="10" s="1"/>
  <c r="AA13" i="2"/>
  <c r="AA12" i="2"/>
  <c r="AA8" i="2"/>
  <c r="AA11" i="2"/>
  <c r="AA10" i="2"/>
  <c r="Z14" i="2"/>
  <c r="Y14" i="2"/>
  <c r="AA9" i="2"/>
  <c r="AC14" i="2"/>
  <c r="F13" i="2"/>
  <c r="F12" i="2"/>
  <c r="F11" i="2"/>
  <c r="F10" i="2"/>
  <c r="X7" i="2"/>
  <c r="AA7" i="2" s="1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AF14" i="10" s="1"/>
  <c r="N14" i="10"/>
  <c r="M14" i="10"/>
  <c r="L14" i="10"/>
  <c r="J14" i="10"/>
  <c r="AD14" i="10" s="1"/>
  <c r="I14" i="10"/>
  <c r="AB14" i="10" s="1"/>
  <c r="O13" i="10"/>
  <c r="AF13" i="10" s="1"/>
  <c r="N13" i="10"/>
  <c r="M13" i="10"/>
  <c r="L13" i="10"/>
  <c r="I13" i="10"/>
  <c r="AB13" i="10" s="1"/>
  <c r="N12" i="10"/>
  <c r="M12" i="10"/>
  <c r="I12" i="10"/>
  <c r="AB12" i="10" s="1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B14" i="2"/>
  <c r="W14" i="2"/>
  <c r="V14" i="2"/>
  <c r="U14" i="2"/>
  <c r="I29" i="1" s="1"/>
  <c r="N14" i="2"/>
  <c r="AD14" i="2"/>
  <c r="S14" i="2"/>
  <c r="Q14" i="2"/>
  <c r="P14" i="2"/>
  <c r="O14" i="2"/>
  <c r="M14" i="2"/>
  <c r="I28" i="1" s="1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N23" i="3"/>
  <c r="N26" i="3" s="1"/>
  <c r="N8" i="10" s="1"/>
  <c r="H23" i="3"/>
  <c r="H26" i="3" s="1"/>
  <c r="H8" i="10" s="1"/>
  <c r="N22" i="3"/>
  <c r="N25" i="3" s="1"/>
  <c r="H22" i="3"/>
  <c r="H25" i="3" s="1"/>
  <c r="G8" i="10" s="1"/>
  <c r="N21" i="3"/>
  <c r="H21" i="3"/>
  <c r="N20" i="3"/>
  <c r="H20" i="3"/>
  <c r="N19" i="3"/>
  <c r="H19" i="3"/>
  <c r="N18" i="3"/>
  <c r="H18" i="3"/>
  <c r="N17" i="3"/>
  <c r="H17" i="3"/>
  <c r="N16" i="3"/>
  <c r="H16" i="3"/>
  <c r="N15" i="3"/>
  <c r="H15" i="3"/>
  <c r="F10" i="3"/>
  <c r="K9" i="10" l="1"/>
  <c r="K13" i="10"/>
  <c r="Q13" i="10"/>
  <c r="Q12" i="10"/>
  <c r="Q14" i="10"/>
  <c r="O27" i="7"/>
  <c r="M31" i="7" s="1"/>
  <c r="Q10" i="10"/>
  <c r="C12" i="2"/>
  <c r="F14" i="2"/>
  <c r="C14" i="10"/>
  <c r="C9" i="2"/>
  <c r="C8" i="2"/>
  <c r="X14" i="2"/>
  <c r="AA14" i="2" s="1"/>
  <c r="L10" i="10"/>
  <c r="T14" i="2"/>
  <c r="I26" i="1" s="1"/>
  <c r="H14" i="2"/>
  <c r="I14" i="2"/>
  <c r="R14" i="2"/>
  <c r="I27" i="1" s="1"/>
  <c r="J14" i="2"/>
  <c r="K14" i="2"/>
  <c r="L14" i="2"/>
  <c r="C10" i="2"/>
  <c r="L11" i="10"/>
  <c r="O11" i="10"/>
  <c r="AF11" i="10" s="1"/>
  <c r="O26" i="6"/>
  <c r="F33" i="6" s="1"/>
  <c r="L9" i="10"/>
  <c r="I9" i="10"/>
  <c r="AB9" i="10" s="1"/>
  <c r="C11" i="2"/>
  <c r="I25" i="1"/>
  <c r="C7" i="2"/>
  <c r="G14" i="2"/>
  <c r="J21" i="1"/>
  <c r="I24" i="1" s="1"/>
  <c r="G11" i="10"/>
  <c r="P11" i="10"/>
  <c r="AH11" i="10" s="1"/>
  <c r="I11" i="10"/>
  <c r="AB11" i="10" s="1"/>
  <c r="O25" i="5"/>
  <c r="F32" i="5" s="1"/>
  <c r="O10" i="10"/>
  <c r="AF10" i="10" s="1"/>
  <c r="G10" i="10"/>
  <c r="O25" i="4"/>
  <c r="F32" i="4" s="1"/>
  <c r="G9" i="10"/>
  <c r="J9" i="10"/>
  <c r="AD9" i="10" s="1"/>
  <c r="P9" i="10"/>
  <c r="AH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D10" i="10" s="1"/>
  <c r="P10" i="10"/>
  <c r="AH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D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AB10" i="10" s="1"/>
  <c r="O27" i="4"/>
  <c r="M31" i="4" s="1"/>
  <c r="O9" i="10"/>
  <c r="M15" i="10"/>
  <c r="N15" i="10"/>
  <c r="P8" i="10"/>
  <c r="AH8" i="10" s="1"/>
  <c r="O8" i="10"/>
  <c r="AF8" i="10" s="1"/>
  <c r="Q8" i="10"/>
  <c r="O29" i="3"/>
  <c r="M33" i="3" s="1"/>
  <c r="K8" i="10"/>
  <c r="J8" i="10"/>
  <c r="AD8" i="10" s="1"/>
  <c r="O28" i="3"/>
  <c r="M32" i="3" s="1"/>
  <c r="F8" i="10"/>
  <c r="I8" i="10"/>
  <c r="AB8" i="10" s="1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R9" i="10" l="1"/>
  <c r="AF9" i="10"/>
  <c r="I17" i="10"/>
  <c r="K17" i="10" s="1"/>
  <c r="R8" i="10"/>
  <c r="T8" i="10"/>
  <c r="U8" i="10"/>
  <c r="P15" i="10"/>
  <c r="O15" i="10"/>
  <c r="AF15" i="10" s="1"/>
  <c r="Q15" i="10"/>
  <c r="H40" i="1" s="1"/>
  <c r="V9" i="10"/>
  <c r="W9" i="10"/>
  <c r="U10" i="10"/>
  <c r="T10" i="10"/>
  <c r="W14" i="10"/>
  <c r="V14" i="10"/>
  <c r="V11" i="10"/>
  <c r="W11" i="10"/>
  <c r="W8" i="10"/>
  <c r="K15" i="10"/>
  <c r="G40" i="1" s="1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T12" i="10"/>
  <c r="U12" i="10"/>
  <c r="U9" i="10"/>
  <c r="T9" i="10"/>
  <c r="S9" i="10"/>
  <c r="S12" i="10"/>
  <c r="R12" i="10"/>
  <c r="I15" i="10"/>
  <c r="AB15" i="10" s="1"/>
  <c r="S8" i="10"/>
  <c r="S10" i="10"/>
  <c r="R10" i="10"/>
  <c r="F15" i="10"/>
  <c r="I18" i="10" s="1"/>
  <c r="R14" i="10"/>
  <c r="S14" i="10"/>
  <c r="R13" i="10"/>
  <c r="S13" i="10"/>
  <c r="R11" i="10"/>
  <c r="S11" i="10"/>
  <c r="AH15" i="10" l="1"/>
  <c r="H39" i="1"/>
  <c r="AD15" i="10"/>
  <c r="G39" i="1"/>
  <c r="I32" i="1"/>
  <c r="U15" i="10"/>
  <c r="I22" i="10" s="1"/>
  <c r="I37" i="1" s="1"/>
  <c r="W15" i="10"/>
  <c r="K18" i="10"/>
  <c r="I33" i="1"/>
  <c r="T15" i="10"/>
  <c r="S15" i="10"/>
  <c r="I20" i="10" s="1"/>
  <c r="V15" i="10"/>
  <c r="R15" i="10"/>
  <c r="I19" i="10" s="1"/>
  <c r="I23" i="10" l="1"/>
  <c r="I40" i="1"/>
  <c r="I21" i="10"/>
  <c r="K19" i="10"/>
  <c r="I34" i="1" s="1"/>
  <c r="I35" i="1"/>
  <c r="K21" i="10" l="1"/>
  <c r="I36" i="1" s="1"/>
  <c r="I39" i="1"/>
</calcChain>
</file>

<file path=xl/sharedStrings.xml><?xml version="1.0" encoding="utf-8"?>
<sst xmlns="http://schemas.openxmlformats.org/spreadsheetml/2006/main" count="1321" uniqueCount="285">
  <si>
    <t>Tabela I. Budynek 1 - Dane podstawowe.</t>
  </si>
  <si>
    <t>Nazwa i adres budynku dla którego przewidziana jest modernizacja energetyczna budynku:</t>
  </si>
  <si>
    <t>Wnioskodawca:</t>
  </si>
  <si>
    <t>rodzaj budynku:</t>
  </si>
  <si>
    <t>szt.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</si>
  <si>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</si>
  <si>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</si>
  <si>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</si>
  <si>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</si>
  <si>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</si>
  <si>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</si>
  <si>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</si>
  <si>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</si>
  <si>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</si>
  <si>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</si>
  <si>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</si>
  <si>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</si>
  <si>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</si>
  <si>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</si>
  <si>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</si>
  <si>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</si>
  <si>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</si>
  <si>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</si>
  <si>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</si>
  <si>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</si>
  <si>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</si>
  <si>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</si>
  <si>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</si>
  <si>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</si>
  <si>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</si>
  <si>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</si>
  <si>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</si>
  <si>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</si>
  <si>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</si>
  <si>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</si>
  <si>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</si>
  <si>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</si>
  <si>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</si>
  <si>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</si>
  <si>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</si>
  <si>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</si>
  <si>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</si>
  <si>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</si>
  <si>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</si>
  <si>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</si>
  <si>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</si>
  <si>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</si>
  <si>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</si>
  <si>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</si>
  <si>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</si>
  <si>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</si>
  <si>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</si>
  <si>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</si>
  <si>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</si>
  <si>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</si>
  <si>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</si>
  <si>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</si>
  <si>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</si>
  <si>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</si>
  <si>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</si>
  <si>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</si>
  <si>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</si>
  <si>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</si>
  <si>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</si>
  <si>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</si>
  <si>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</si>
  <si>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</si>
  <si>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</si>
  <si>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</si>
  <si>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</si>
  <si>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</si>
  <si>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</si>
  <si>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</si>
  <si>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</si>
  <si>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</si>
  <si>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</si>
  <si>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</si>
  <si>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</si>
  <si>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</si>
  <si>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</si>
  <si>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</si>
  <si>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</si>
  <si>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</si>
  <si>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</si>
  <si>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</si>
  <si>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Instalacja kolektorów słonecznych:</t>
  </si>
  <si>
    <t>Podaj pow. kolektorów [m2]:</t>
  </si>
  <si>
    <t>Instalacja PV, itp:</t>
  </si>
  <si>
    <t>Magazyny energi:</t>
  </si>
  <si>
    <t>Podaj pojemność magazynu energii [MWh]: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</si>
  <si>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</si>
  <si>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</si>
  <si>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</si>
  <si>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</si>
  <si>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</si>
  <si>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</si>
  <si>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</si>
  <si>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</si>
  <si>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</si>
  <si>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</si>
  <si>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</si>
  <si>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</si>
  <si>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</si>
  <si>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</si>
  <si>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</si>
  <si>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</si>
  <si>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</si>
  <si>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</si>
  <si>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</si>
  <si>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</si>
  <si>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</si>
  <si>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</si>
  <si>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</si>
  <si>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</si>
  <si>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</si>
  <si>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</si>
  <si>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</si>
  <si>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</si>
  <si>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</si>
  <si>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</si>
  <si>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</si>
  <si>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</si>
  <si>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Dodatkowa zdolność wytwarzania energii cieplnej ze źródeł odnawialnych OZE:</t>
  </si>
  <si>
    <t>[MWh]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</si>
  <si>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</si>
  <si>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</si>
  <si>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</si>
  <si>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</si>
  <si>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</si>
  <si>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</si>
  <si>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</si>
  <si>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</si>
  <si>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</si>
  <si>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</si>
  <si>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</si>
  <si>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</si>
  <si>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</si>
  <si>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</si>
  <si>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</si>
  <si>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</si>
  <si>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</si>
  <si>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</si>
  <si>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</si>
  <si>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</si>
  <si>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</si>
  <si>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</si>
  <si>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</si>
  <si>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</si>
  <si>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</si>
  <si>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</si>
  <si>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</si>
  <si>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kolektorów słonecznych - podaj powierzchnię kolektorów słonecznych:
[m2]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</si>
  <si>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</si>
  <si>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</si>
  <si>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</si>
  <si>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</si>
  <si>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</si>
  <si>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</si>
  <si>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</si>
  <si>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</si>
  <si>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</si>
  <si>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</si>
  <si>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</si>
  <si>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</si>
  <si>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</si>
  <si>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</si>
  <si>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</si>
  <si>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</si>
  <si>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</si>
  <si>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</si>
  <si>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</si>
  <si>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</si>
  <si>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</si>
  <si>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</si>
  <si>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</si>
  <si>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t>Zapotrzebowanie na energię końcową (cieplna i elektryczną):
[kWh/rok]</t>
  </si>
  <si>
    <t>Zapotrzebowanie na nieodnawialną energię pierwotną
[kWh/rok]</t>
  </si>
  <si>
    <t>Emisja CO2
[MgCO2/rok]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</si>
  <si>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</si>
  <si>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</si>
  <si>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</si>
  <si>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</si>
  <si>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</si>
  <si>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</si>
  <si>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</si>
  <si>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</si>
  <si>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</si>
  <si>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</si>
  <si>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</si>
  <si>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</si>
  <si>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</si>
  <si>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</si>
  <si>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</si>
  <si>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</si>
  <si>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</si>
  <si>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</si>
  <si>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</si>
  <si>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</si>
  <si>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</si>
  <si>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</si>
  <si>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</si>
  <si>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</si>
  <si>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</si>
  <si>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</si>
  <si>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</si>
  <si>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</si>
  <si>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</si>
  <si>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</si>
  <si>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</si>
  <si>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</si>
  <si>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</si>
  <si>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</si>
  <si>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</si>
  <si>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</si>
  <si>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</si>
  <si>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</si>
  <si>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</si>
  <si>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</si>
  <si>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</si>
  <si>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</si>
  <si>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</si>
  <si>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</si>
  <si>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</si>
  <si>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</si>
  <si>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</si>
  <si>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</si>
  <si>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</si>
  <si>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</si>
  <si>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</si>
  <si>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</si>
  <si>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</si>
  <si>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</si>
  <si>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</si>
  <si>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</si>
  <si>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</si>
  <si>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charset val="238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</si>
  <si>
    <t>Tabela I. Budynek 2 - Dane podstawowe.</t>
  </si>
  <si>
    <t>Tabela I. Budynek 3 - Dane podstawowe.</t>
  </si>
  <si>
    <t>Tabela I. Budynek 4 - Dane podstawowe.</t>
  </si>
  <si>
    <t>Tabela I. Budynek 5 - Dane podstawowe.</t>
  </si>
  <si>
    <t>Tabela I. Budynek 6 - Dane podstawowe.</t>
  </si>
  <si>
    <t>Tabela I. Budynek 7 - Dane podstawowe.</t>
  </si>
  <si>
    <t>Wskaźnik EK dla standardu przed:
[kWh/m2*rok]</t>
  </si>
  <si>
    <t>Wskaźnik EK dla standardu po:
[kWh/m2*rok]</t>
  </si>
  <si>
    <t>[GJ/rok]</t>
  </si>
  <si>
    <t>kWe</t>
  </si>
  <si>
    <t>kWt</t>
  </si>
  <si>
    <t>[kWe]</t>
  </si>
  <si>
    <t>[kWt]</t>
  </si>
  <si>
    <t>Liczba zmodernizowanych źródeł ciepła:</t>
  </si>
  <si>
    <t>można ukryć wiersz jeśli nie dotyczy</t>
  </si>
  <si>
    <t>Podaj moc pomp ciepła [kWt]:</t>
  </si>
  <si>
    <t>Podaj moc instalacji PV [kWe]:</t>
  </si>
  <si>
    <t>Instalacja pomp ciepła - podaj moc pomp ciepła planowanych do instalacji w budynku:
[kWt]</t>
  </si>
  <si>
    <t>Montaż instalacji PV - podaj moc instalacji PV w budynku:
[kWe]</t>
  </si>
  <si>
    <t>na podstawie opracowań Kobize opublikowanych w grudniu 2024 r.:
- Wskaźniki emisyjności CO2, SO2, NOx, CO i pyłu całkowitego dla energii elektrycznej na podstawie informacji zawartych w Krajowej bazie o emisjach gazów cieplarnianych i innych substancji za 2023 rok
- Wartości opałowe (WO) i wskaźniki emisji CO2 (WE) w roku 2022 do raportowania w ramach Systemu Handlu Uprawnieniami do Emisji za rok 2025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</si>
  <si>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</t>
    </r>
  </si>
  <si>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</si>
  <si>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</si>
  <si>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</si>
  <si>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</si>
  <si>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</si>
  <si>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</si>
  <si>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</si>
  <si>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t>Tabela III b. Realizowany zakres rzeczowy nie wynikający z audytu energetycznego (nie więcej niż 20% kosztów kwalifikowanych projektu).</t>
  </si>
  <si>
    <t>Skrócony opis zniszczeń/uszkodzeń powstałych w wyniku powodzi wymagajacych napraw - wynikających z posiadanej dokumentacji wraz z powołaniem się na źródło danych:</t>
  </si>
  <si>
    <r>
      <rPr>
        <b/>
        <sz val="10"/>
        <color theme="1"/>
        <rFont val="Calibri"/>
        <family val="2"/>
        <charset val="238"/>
        <scheme val="minor"/>
      </rPr>
      <t>Krótka Instrukcja wypełniania Tabeli IIIa:</t>
    </r>
    <r>
      <rPr>
        <sz val="10"/>
        <color theme="1"/>
        <rFont val="Calibri"/>
        <family val="2"/>
        <charset val="238"/>
        <scheme val="minor"/>
      </rPr>
      <t xml:space="preserve">
1) W standardzie "przed modernizacją" prosimy wypełnić wszystkie pozycje nawet gdy nie jest realizowane usprawnienie, uzasadniając brak konieczności działań modernizacyjnych;
2) Jeśli jest realizowane usprawnienie prosimy wybrać "TAK" z listy rozwijanej i opisać w podstawowym stopniu szczegółowości, zgodnie z danymi z audytu energetycznego (moc, przedmiar, materiał dociepleniowy, rodzaj urządzenia, technologia itp.);
3) Jeśli nie jest realizowane usprawnienie - prosimy wybrać "NIE" z listy rozwijanej;
4) Zwracamy uwagę, że roczna produkcja energii elektrycznej z instalacji PV, wiatraków nie może być większa niż zapotrzebowanie budynku na energię elektryczną;
5) W pozycjach gdzie proszeni są państwo o podanie konkretnych danych - prosimy wpisywać jedynie wymaganą liczbę (moc, pojemność, przedmiar, powierzchnię, itp) - dane przenosza się i sumują w tabeli 2.Zakres Rzeczowy - dla całego projektu.
6) W przypadku realizacji wymiany tylko źródła ciepła - bez prac termomodernizacyjnych, nalezy prezentować tylko dane dotyczące bilansu energii cieplnej, a efekty nalezy prezentować tylko związane z wymianą źródła na nowe (plus ewentualnie współpracujące OZE) - zgodne z zasadami programu.
</t>
    </r>
  </si>
  <si>
    <t>[%]</t>
  </si>
  <si>
    <t>Procent redukcji zapotrzebowania na energię pierwotną (z poziomu projektu)</t>
  </si>
  <si>
    <t>Prosimy tutaj o krótki opis, wraz z powołaniem się na własciwy raport komisji/rzeczoznawcy/weryfikatora szkód przeprowadzony zgodnie z kompetencjami przez właściwy organ/instytucję wskazujący zakres szkód i wartość szacunkową szkód, obejmujący wstępną kwalifikację uszkodzeń poszczególnych części budynku wraz z datą jego powstania/przyjęcia itp.</t>
  </si>
  <si>
    <t>związane z usuwaniem skutków powodzi:</t>
  </si>
  <si>
    <t>rozwiązania proekologicznie np. zwiększenie powierzchni zielonych (zielone dachy, ściany), rozwój elektromobilności, rozwiązania na rzecz gospodarki o obiegu zamkniętym, montaż urządzeń do magazynowania energii i służących cyfryzacji budynku:</t>
  </si>
  <si>
    <t>elementy związane z dostępnością infrastruktury. Inwestycje w budynkach użyteczności publicznej mogą uwzględniać działania dostosowawcze w zakresie przygotowania infrastruktury obiektu pod kątem odporności na zagrożenie użycia broni kinetycznej, jak i tzw. ABC:</t>
  </si>
  <si>
    <t>Koszt  kwalifikowany realizacji usprawnień nie wynikających z audytu energetycznego (do 20% kosztów kwalifikowanych)
[PLN]</t>
  </si>
  <si>
    <t>Różnica:</t>
  </si>
  <si>
    <t>Stan bazowy:</t>
  </si>
  <si>
    <t>Stan docelowy:</t>
  </si>
  <si>
    <t>Jednostka:</t>
  </si>
  <si>
    <t>Zapotrzebowanie na nieodnawialną energię pierwotną:</t>
  </si>
  <si>
    <t>Emisja gazów cieplarnianych:</t>
  </si>
  <si>
    <t>do oceny względem KRS2</t>
  </si>
  <si>
    <t>do oceny względem KRS3</t>
  </si>
  <si>
    <t>do oceny względem KRS4 - warunek programu: min. 20% (z wyłączeniem zabytków oraz projektów wymiany źródeł uszkodzonych w ramach powodzi)</t>
  </si>
  <si>
    <r>
      <rPr>
        <b/>
        <sz val="10"/>
        <color theme="1"/>
        <rFont val="Calibri"/>
        <family val="2"/>
        <charset val="238"/>
        <scheme val="minor"/>
      </rPr>
      <t>Krótka Instrukcja wypełniania Tabeli IIIa:</t>
    </r>
    <r>
      <rPr>
        <sz val="10"/>
        <color theme="1"/>
        <rFont val="Calibri"/>
        <family val="2"/>
        <charset val="238"/>
        <scheme val="minor"/>
      </rPr>
      <t xml:space="preserve">
1) W standardzie "przed modernizacją" prosimy wypełnić wszystkie pozycje nawet gdy nie jest realizowane usprawnienie, uzasadniając brak konieczności działań modernizacyjnych;
2) Jeśli jest realizowane usprawnienie prosimy wybrać "TAK" z listy rozwijanej i opisać w podstawowym stopniu szczegółowości, zgodnie z danymi z audytu energetycznego (moc, przedmiar, materiał dociepleniowy, rodzaj urządzenia, technologia itp.);
3) Jeśli nie jest realizowane usprawnienie - prosimy wybrać "NIE" z listy rozwijanej;
4) Zwracamy uwagę, że roczna produkcja energii elektrycznej z instalacji PV, wiatraków nie może być większa niż zapotrzebowanie budynku na energię elektryczną;
5) W pozycjach gdzie proszeni są państwo o podanie konkretnych danych - prosimy wpisywać jedynie wymaganą liczbę (moc, pojemność, przedmiar, powierzchnię, itp) - dane przenosza się i sumują w tabeli 2.Zakres Rzeczowy - dla całego projektu.
6) W przypadku realizacji wymiany tylko źródła ciepła - bez prac termomodernizacyjnych, nalezy prezentować tylko dane dotyczące bilansu energii cieplnej, a efekty nalezy prezentować tylko związane z wymianą źródła na nowe (plus ewentualnie współpracujące OZE) - zgodne z zasadami programu.</t>
    </r>
  </si>
  <si>
    <r>
      <t xml:space="preserve">Audyt "Ex-Ante" - podsumowanie wyników obliczeń przeprowadzonych w audytach energetycznych.
</t>
    </r>
    <r>
      <rPr>
        <b/>
        <sz val="12"/>
        <color theme="1"/>
        <rFont val="Calibri"/>
        <family val="2"/>
        <charset val="238"/>
        <scheme val="minor"/>
      </rPr>
      <t xml:space="preserve">Działanie: </t>
    </r>
    <r>
      <rPr>
        <b/>
        <sz val="12"/>
        <color theme="4" tint="-0.249977111117893"/>
        <rFont val="Calibri"/>
        <family val="2"/>
        <charset val="238"/>
        <scheme val="minor"/>
      </rPr>
      <t>FENX.10.02 Odbudowa uszkodzonej lub zniszczonej infrastruktury w zakresie budynków użyteczności publicznej</t>
    </r>
    <r>
      <rPr>
        <b/>
        <sz val="12"/>
        <color theme="1"/>
        <rFont val="Calibri"/>
        <family val="2"/>
        <charset val="238"/>
        <scheme val="minor"/>
      </rPr>
      <t xml:space="preserve">
Typy projektów: </t>
    </r>
    <r>
      <rPr>
        <b/>
        <sz val="12"/>
        <color theme="4" tint="-0.249977111117893"/>
        <rFont val="Calibri"/>
        <family val="2"/>
        <charset val="238"/>
        <scheme val="minor"/>
      </rPr>
      <t xml:space="preserve">Poprawa efektywności energetycznej w budynkach użyteczności publicznej wraz z instalacją OZE – wsparcie dotacyjne dla uszkodzonej lub zniszczonej infrastruktury z obszarów poszkodowanych przez powódź 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</si>
</sst>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charset val="238"/>
      <scheme val="minor"/>
    </font>
    <font>
      <b/>
      <sz val="10"/>
      <color rgb="FFC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426">
    <xf numFmtId="0" fontId="0" fillId="0" borderId="0" xfId="0"/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6" fontId="9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5" fontId="8" fillId="2" borderId="6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168" fontId="8" fillId="0" borderId="6" xfId="0" applyNumberFormat="1" applyFont="1" applyBorder="1" applyAlignment="1">
      <alignment horizontal="right" vertical="center"/>
    </xf>
    <xf numFmtId="168" fontId="8" fillId="0" borderId="0" xfId="0" applyNumberFormat="1" applyFont="1" applyAlignment="1">
      <alignment horizontal="right" vertical="center"/>
    </xf>
    <xf numFmtId="168" fontId="8" fillId="0" borderId="1" xfId="0" applyNumberFormat="1" applyFont="1" applyBorder="1" applyAlignment="1">
      <alignment horizontal="right" vertical="center"/>
    </xf>
    <xf numFmtId="167" fontId="14" fillId="0" borderId="5" xfId="0" applyNumberFormat="1" applyFont="1" applyBorder="1" applyAlignment="1" applyProtection="1">
      <alignment horizontal="right" vertical="center"/>
      <protection locked="0"/>
    </xf>
    <xf numFmtId="167" fontId="8" fillId="5" borderId="5" xfId="0" applyNumberFormat="1" applyFont="1" applyFill="1" applyBorder="1" applyAlignment="1">
      <alignment horizontal="right" vertical="center"/>
    </xf>
    <xf numFmtId="167" fontId="28" fillId="5" borderId="5" xfId="0" applyNumberFormat="1" applyFont="1" applyFill="1" applyBorder="1" applyAlignment="1">
      <alignment horizontal="right" vertical="center"/>
    </xf>
    <xf numFmtId="167" fontId="20" fillId="8" borderId="5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0" fontId="8" fillId="0" borderId="0" xfId="0" applyFont="1"/>
    <xf numFmtId="0" fontId="8" fillId="2" borderId="4" xfId="0" applyFont="1" applyFill="1" applyBorder="1" applyAlignment="1">
      <alignment horizontal="left" vertical="center" wrapText="1"/>
    </xf>
    <xf numFmtId="0" fontId="36" fillId="0" borderId="9" xfId="2" applyFont="1" applyFill="1" applyBorder="1" applyAlignment="1">
      <alignment vertical="center" wrapText="1"/>
    </xf>
    <xf numFmtId="0" fontId="36" fillId="0" borderId="0" xfId="2" applyFont="1" applyFill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165" fontId="10" fillId="2" borderId="2" xfId="1" applyNumberFormat="1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left" vertical="center"/>
    </xf>
    <xf numFmtId="167" fontId="10" fillId="2" borderId="0" xfId="0" applyNumberFormat="1" applyFont="1" applyFill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4" fontId="21" fillId="0" borderId="2" xfId="0" applyNumberFormat="1" applyFont="1" applyBorder="1" applyAlignment="1" applyProtection="1">
      <alignment horizontal="right" vertical="center" wrapText="1"/>
      <protection locked="0"/>
    </xf>
    <xf numFmtId="0" fontId="9" fillId="5" borderId="5" xfId="0" applyFont="1" applyFill="1" applyBorder="1" applyAlignment="1">
      <alignment horizontal="left" vertical="center" wrapText="1"/>
    </xf>
    <xf numFmtId="165" fontId="8" fillId="2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9" borderId="12" xfId="0" applyFont="1" applyFill="1" applyBorder="1" applyAlignment="1" applyProtection="1">
      <alignment horizontal="center" vertical="center" wrapText="1"/>
      <protection locked="0"/>
    </xf>
    <xf numFmtId="0" fontId="6" fillId="9" borderId="6" xfId="0" applyFont="1" applyFill="1" applyBorder="1" applyAlignment="1" applyProtection="1">
      <alignment horizontal="center" vertical="center" wrapText="1"/>
      <protection locked="0"/>
    </xf>
    <xf numFmtId="0" fontId="6" fillId="9" borderId="7" xfId="0" applyFont="1" applyFill="1" applyBorder="1" applyAlignment="1" applyProtection="1">
      <alignment horizontal="center" vertical="center" wrapText="1"/>
      <protection locked="0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2" borderId="9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164" fontId="10" fillId="2" borderId="5" xfId="1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9" borderId="2" xfId="0" applyFont="1" applyFill="1" applyBorder="1" applyAlignment="1">
      <alignment horizontal="center" vertical="center" wrapText="1"/>
    </xf>
    <xf numFmtId="0" fontId="25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8" fillId="9" borderId="1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33" fillId="0" borderId="2" xfId="0" applyFont="1" applyBorder="1" applyAlignment="1" applyProtection="1">
      <alignment horizontal="left" vertical="center" wrapText="1"/>
      <protection locked="0"/>
    </xf>
    <xf numFmtId="0" fontId="33" fillId="0" borderId="3" xfId="0" applyFont="1" applyBorder="1" applyAlignment="1" applyProtection="1">
      <alignment horizontal="left" vertical="center" wrapText="1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0" fontId="2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36" fillId="0" borderId="9" xfId="2" applyFont="1" applyFill="1" applyBorder="1" applyAlignment="1">
      <alignment horizontal="left" vertical="center" wrapText="1"/>
    </xf>
    <xf numFmtId="0" fontId="36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6" fillId="0" borderId="9" xfId="2" applyFont="1" applyFill="1" applyBorder="1" applyAlignment="1">
      <alignment horizontal="center" vertical="center" wrapText="1"/>
    </xf>
    <xf numFmtId="0" fontId="36" fillId="0" borderId="0" xfId="2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right" wrapText="1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3" fontId="17" fillId="3" borderId="10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>
      <alignment horizontal="left" vertical="center"/>
    </xf>
    <xf numFmtId="3" fontId="17" fillId="3" borderId="5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/>
    </xf>
    <xf numFmtId="0" fontId="21" fillId="0" borderId="5" xfId="0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9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34" fillId="0" borderId="0" xfId="0" applyFont="1" applyAlignment="1" applyProtection="1">
      <alignment horizontal="left" vertical="top" wrapText="1"/>
      <protection locked="0"/>
    </xf>
    <xf numFmtId="0" fontId="27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4" fillId="9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horizontal="left" vertical="center" wrapText="1"/>
    </xf>
    <xf numFmtId="0" fontId="0" fillId="9" borderId="0" xfId="0" applyFill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6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W46"/>
  <sheetViews>
    <sheetView tabSelected="1" view="pageBreakPreview" topLeftCell="A27" zoomScaleNormal="100" zoomScaleSheetLayoutView="100" workbookViewId="0">
      <selection activeCell="L37" sqref="L37:O37"/>
    </sheetView>
  </sheetViews>
  <sheetFormatPr defaultRowHeight="14.4" x14ac:dyDescent="0.3"/>
  <cols>
    <col min="2" max="11" width="13.6640625" customWidth="1"/>
    <col min="12" max="15" width="15.6640625" customWidth="1"/>
    <col min="16" max="16" width="0" hidden="1" customWidth="1"/>
  </cols>
  <sheetData>
    <row r="4" spans="2:16" ht="60" customHeight="1" x14ac:dyDescent="0.3">
      <c r="B4" s="220"/>
      <c r="C4" s="221"/>
      <c r="D4" s="221"/>
      <c r="E4" s="221"/>
      <c r="F4" s="221"/>
      <c r="G4" s="221"/>
      <c r="H4" s="221"/>
      <c r="I4" s="221"/>
      <c r="J4" s="221"/>
      <c r="K4" s="222"/>
    </row>
    <row r="5" spans="2:16" ht="99.9" customHeight="1" x14ac:dyDescent="0.3">
      <c r="B5" s="223" t="s">
        <v>284</v>
      </c>
      <c r="C5" s="224"/>
      <c r="D5" s="224"/>
      <c r="E5" s="224"/>
      <c r="F5" s="224"/>
      <c r="G5" s="224"/>
      <c r="H5" s="224"/>
      <c r="I5" s="224"/>
      <c r="J5" s="224"/>
      <c r="K5" s="225"/>
    </row>
    <row r="6" spans="2:16" ht="24.9" customHeight="1" x14ac:dyDescent="0.3">
      <c r="B6" s="226" t="s">
        <v>105</v>
      </c>
      <c r="C6" s="227"/>
      <c r="D6" s="227"/>
      <c r="E6" s="227"/>
      <c r="F6" s="227"/>
      <c r="G6" s="227"/>
      <c r="H6" s="227"/>
      <c r="I6" s="227"/>
      <c r="J6" s="227"/>
      <c r="K6" s="228"/>
    </row>
    <row r="7" spans="2:16" ht="24.9" customHeight="1" x14ac:dyDescent="0.3">
      <c r="B7" s="229" t="s">
        <v>106</v>
      </c>
      <c r="C7" s="230"/>
      <c r="D7" s="230"/>
      <c r="E7" s="231"/>
      <c r="F7" s="231"/>
      <c r="G7" s="231"/>
      <c r="H7" s="231"/>
      <c r="I7" s="231"/>
      <c r="J7" s="231"/>
      <c r="K7" s="232"/>
    </row>
    <row r="8" spans="2:16" ht="24.9" customHeight="1" x14ac:dyDescent="0.3">
      <c r="B8" s="229" t="s">
        <v>107</v>
      </c>
      <c r="C8" s="230"/>
      <c r="D8" s="230"/>
      <c r="E8" s="231"/>
      <c r="F8" s="231"/>
      <c r="G8" s="231"/>
      <c r="H8" s="231"/>
      <c r="I8" s="231"/>
      <c r="J8" s="231"/>
      <c r="K8" s="232"/>
      <c r="P8" t="s">
        <v>57</v>
      </c>
    </row>
    <row r="9" spans="2:16" ht="24.9" customHeight="1" x14ac:dyDescent="0.3">
      <c r="B9" s="229" t="s">
        <v>108</v>
      </c>
      <c r="C9" s="230"/>
      <c r="D9" s="230"/>
      <c r="E9" s="231"/>
      <c r="F9" s="231"/>
      <c r="G9" s="231"/>
      <c r="H9" s="231"/>
      <c r="I9" s="231"/>
      <c r="J9" s="231"/>
      <c r="K9" s="232"/>
      <c r="P9" t="s">
        <v>62</v>
      </c>
    </row>
    <row r="10" spans="2:16" ht="24.9" customHeight="1" x14ac:dyDescent="0.3">
      <c r="B10" s="229" t="s">
        <v>214</v>
      </c>
      <c r="C10" s="230"/>
      <c r="D10" s="230"/>
      <c r="E10" s="231"/>
      <c r="F10" s="231"/>
      <c r="G10" s="231"/>
      <c r="H10" s="231"/>
      <c r="I10" s="231"/>
      <c r="J10" s="231"/>
      <c r="K10" s="232"/>
      <c r="L10" s="195" t="s">
        <v>232</v>
      </c>
      <c r="M10" s="196"/>
      <c r="N10" s="196"/>
      <c r="O10" s="196"/>
    </row>
    <row r="11" spans="2:16" ht="69.900000000000006" customHeight="1" x14ac:dyDescent="0.3">
      <c r="B11" s="197" t="s">
        <v>208</v>
      </c>
      <c r="C11" s="198"/>
      <c r="D11" s="198"/>
      <c r="E11" s="199"/>
      <c r="F11" s="199"/>
      <c r="G11" s="200" t="s">
        <v>207</v>
      </c>
      <c r="H11" s="200"/>
      <c r="I11" s="200"/>
      <c r="J11" s="201"/>
      <c r="K11" s="202"/>
      <c r="L11" s="196"/>
      <c r="M11" s="196"/>
      <c r="N11" s="196"/>
      <c r="O11" s="196"/>
    </row>
    <row r="12" spans="2:16" ht="24.9" customHeight="1" x14ac:dyDescent="0.3">
      <c r="B12" s="208" t="s">
        <v>109</v>
      </c>
      <c r="C12" s="209"/>
      <c r="D12" s="209"/>
      <c r="E12" s="209"/>
      <c r="F12" s="209"/>
      <c r="G12" s="209"/>
      <c r="H12" s="209"/>
      <c r="I12" s="209"/>
      <c r="J12" s="209"/>
      <c r="K12" s="210"/>
    </row>
    <row r="13" spans="2:16" ht="24.9" customHeight="1" x14ac:dyDescent="0.3">
      <c r="B13" s="19" t="s">
        <v>110</v>
      </c>
      <c r="C13" s="205" t="s">
        <v>111</v>
      </c>
      <c r="D13" s="205"/>
      <c r="E13" s="205"/>
      <c r="F13" s="205"/>
      <c r="G13" s="205"/>
      <c r="H13" s="205"/>
      <c r="I13" s="205"/>
      <c r="J13" s="206" t="s">
        <v>221</v>
      </c>
      <c r="K13" s="207"/>
      <c r="L13" s="137"/>
      <c r="M13" s="137"/>
    </row>
    <row r="14" spans="2:16" ht="35.1" customHeight="1" x14ac:dyDescent="0.3">
      <c r="B14" s="19">
        <v>1</v>
      </c>
      <c r="C14" s="205" t="str">
        <f>IF('B-01'!$E$5&lt;&gt;"",'B-01'!$E$5,"")</f>
        <v/>
      </c>
      <c r="D14" s="205"/>
      <c r="E14" s="205"/>
      <c r="F14" s="205"/>
      <c r="G14" s="205"/>
      <c r="H14" s="205"/>
      <c r="I14" s="205"/>
      <c r="J14" s="20" t="str">
        <f>IF('B-01'!$I$8&lt;&gt;"",'B-01'!$I$8,"-")</f>
        <v>-</v>
      </c>
      <c r="K14" s="21" t="s">
        <v>7</v>
      </c>
      <c r="L14" s="193"/>
      <c r="M14" s="193"/>
      <c r="N14" s="193"/>
      <c r="O14" s="193"/>
    </row>
    <row r="15" spans="2:16" ht="35.1" customHeight="1" x14ac:dyDescent="0.3">
      <c r="B15" s="19">
        <v>2</v>
      </c>
      <c r="C15" s="205" t="str">
        <f>IF('B-02'!$E$5&lt;&gt;"",'B-02'!$E$5,"")</f>
        <v/>
      </c>
      <c r="D15" s="205"/>
      <c r="E15" s="205"/>
      <c r="F15" s="205"/>
      <c r="G15" s="205"/>
      <c r="H15" s="205"/>
      <c r="I15" s="205"/>
      <c r="J15" s="20" t="str">
        <f>IF('B-02'!$I$8&lt;&gt;"",'B-02'!$I$8,"-")</f>
        <v>-</v>
      </c>
      <c r="K15" s="21" t="s">
        <v>7</v>
      </c>
      <c r="L15" s="193" t="s">
        <v>250</v>
      </c>
      <c r="M15" s="193"/>
      <c r="N15" s="193"/>
      <c r="O15" s="193"/>
    </row>
    <row r="16" spans="2:16" ht="35.1" customHeight="1" x14ac:dyDescent="0.3">
      <c r="B16" s="19">
        <v>3</v>
      </c>
      <c r="C16" s="205" t="str">
        <f>IF('B-03'!$E$5&lt;&gt;"",'B-03'!$E$5,"")</f>
        <v/>
      </c>
      <c r="D16" s="205"/>
      <c r="E16" s="205"/>
      <c r="F16" s="205"/>
      <c r="G16" s="205"/>
      <c r="H16" s="205"/>
      <c r="I16" s="205"/>
      <c r="J16" s="20" t="str">
        <f>IF('B-03'!$I$8&lt;&gt;"",'B-03'!$I$8,"-")</f>
        <v>-</v>
      </c>
      <c r="K16" s="21" t="s">
        <v>7</v>
      </c>
      <c r="L16" s="193" t="s">
        <v>250</v>
      </c>
      <c r="M16" s="193"/>
      <c r="N16" s="193"/>
      <c r="O16" s="193"/>
    </row>
    <row r="17" spans="2:23" ht="35.1" customHeight="1" x14ac:dyDescent="0.3">
      <c r="B17" s="19">
        <v>4</v>
      </c>
      <c r="C17" s="205" t="str">
        <f>IF('B-04'!$E$5&lt;&gt;"",'B-04'!$E$5,"")</f>
        <v/>
      </c>
      <c r="D17" s="205"/>
      <c r="E17" s="205"/>
      <c r="F17" s="205"/>
      <c r="G17" s="205"/>
      <c r="H17" s="205"/>
      <c r="I17" s="205"/>
      <c r="J17" s="20" t="str">
        <f>IF('B-04'!$I$8&lt;&gt;"",'B-04'!$I$8,"-")</f>
        <v>-</v>
      </c>
      <c r="K17" s="21" t="s">
        <v>7</v>
      </c>
      <c r="L17" s="193" t="s">
        <v>250</v>
      </c>
      <c r="M17" s="193"/>
      <c r="N17" s="193"/>
      <c r="O17" s="193"/>
    </row>
    <row r="18" spans="2:23" ht="35.1" customHeight="1" x14ac:dyDescent="0.3">
      <c r="B18" s="19">
        <v>5</v>
      </c>
      <c r="C18" s="205" t="str">
        <f>IF('B-05'!$E$5&lt;&gt;"",'B-05'!$E$5,"")</f>
        <v/>
      </c>
      <c r="D18" s="205"/>
      <c r="E18" s="205"/>
      <c r="F18" s="205"/>
      <c r="G18" s="205"/>
      <c r="H18" s="205"/>
      <c r="I18" s="205"/>
      <c r="J18" s="20" t="str">
        <f>IF('B-05'!$I$8&lt;&gt;"",'B-05'!$I$8,"-")</f>
        <v>-</v>
      </c>
      <c r="K18" s="21" t="s">
        <v>7</v>
      </c>
      <c r="L18" s="193" t="s">
        <v>250</v>
      </c>
      <c r="M18" s="193"/>
      <c r="N18" s="193"/>
      <c r="O18" s="193"/>
    </row>
    <row r="19" spans="2:23" ht="35.1" customHeight="1" x14ac:dyDescent="0.3">
      <c r="B19" s="19">
        <v>6</v>
      </c>
      <c r="C19" s="205" t="str">
        <f>IF('B-06'!$E$5&lt;&gt;"",'B-06'!$E$5,"")</f>
        <v/>
      </c>
      <c r="D19" s="205"/>
      <c r="E19" s="205"/>
      <c r="F19" s="205"/>
      <c r="G19" s="205"/>
      <c r="H19" s="205"/>
      <c r="I19" s="205"/>
      <c r="J19" s="20" t="str">
        <f>IF('B-06'!$I$8&lt;&gt;"",'B-06'!$I$8,"-")</f>
        <v>-</v>
      </c>
      <c r="K19" s="21" t="s">
        <v>7</v>
      </c>
      <c r="L19" s="193" t="s">
        <v>250</v>
      </c>
      <c r="M19" s="193"/>
      <c r="N19" s="193"/>
      <c r="O19" s="193"/>
    </row>
    <row r="20" spans="2:23" ht="35.1" customHeight="1" x14ac:dyDescent="0.3">
      <c r="B20" s="19">
        <v>7</v>
      </c>
      <c r="C20" s="205" t="str">
        <f>IF('B-07'!$E$5&lt;&gt;"",'B-07'!$E$5,"")</f>
        <v/>
      </c>
      <c r="D20" s="205"/>
      <c r="E20" s="205"/>
      <c r="F20" s="205"/>
      <c r="G20" s="205"/>
      <c r="H20" s="205"/>
      <c r="I20" s="205"/>
      <c r="J20" s="20" t="str">
        <f>IF('B-07'!$I$8&lt;&gt;"",'B-07'!$I$8,"-")</f>
        <v>-</v>
      </c>
      <c r="K20" s="21" t="s">
        <v>7</v>
      </c>
      <c r="L20" s="193" t="s">
        <v>250</v>
      </c>
      <c r="M20" s="193"/>
      <c r="N20" s="193"/>
      <c r="O20" s="193"/>
    </row>
    <row r="21" spans="2:23" ht="24.9" customHeight="1" x14ac:dyDescent="0.3">
      <c r="B21" s="229" t="s">
        <v>112</v>
      </c>
      <c r="C21" s="230"/>
      <c r="D21" s="230"/>
      <c r="E21" s="230"/>
      <c r="F21" s="230"/>
      <c r="G21" s="230"/>
      <c r="H21" s="230"/>
      <c r="I21" s="230"/>
      <c r="J21" s="20">
        <f>SUM(J14:J20)</f>
        <v>0</v>
      </c>
      <c r="K21" s="21" t="s">
        <v>7</v>
      </c>
      <c r="L21" s="136"/>
      <c r="M21" s="135"/>
    </row>
    <row r="22" spans="2:23" ht="39.9" customHeight="1" x14ac:dyDescent="0.3">
      <c r="B22" s="208" t="s">
        <v>195</v>
      </c>
      <c r="C22" s="209"/>
      <c r="D22" s="209"/>
      <c r="E22" s="209"/>
      <c r="F22" s="209"/>
      <c r="G22" s="209"/>
      <c r="H22" s="209"/>
      <c r="I22" s="209"/>
      <c r="J22" s="209"/>
      <c r="K22" s="210"/>
    </row>
    <row r="23" spans="2:23" ht="24.9" customHeight="1" x14ac:dyDescent="0.3">
      <c r="B23" s="211" t="s">
        <v>113</v>
      </c>
      <c r="C23" s="212"/>
      <c r="D23" s="212"/>
      <c r="E23" s="212"/>
      <c r="F23" s="212"/>
      <c r="G23" s="212"/>
      <c r="H23" s="183" t="s">
        <v>114</v>
      </c>
      <c r="I23" s="212" t="s">
        <v>115</v>
      </c>
      <c r="J23" s="212"/>
      <c r="K23" s="22" t="s">
        <v>116</v>
      </c>
    </row>
    <row r="24" spans="2:23" ht="24.9" customHeight="1" x14ac:dyDescent="0.3">
      <c r="B24" s="213" t="s">
        <v>117</v>
      </c>
      <c r="C24" s="214"/>
      <c r="D24" s="214"/>
      <c r="E24" s="214"/>
      <c r="F24" s="214"/>
      <c r="G24" s="214"/>
      <c r="H24" s="175" t="s">
        <v>118</v>
      </c>
      <c r="I24" s="184">
        <f>J21</f>
        <v>0</v>
      </c>
      <c r="J24" s="174" t="s">
        <v>7</v>
      </c>
      <c r="K24" s="6"/>
      <c r="L24" s="194" t="s">
        <v>205</v>
      </c>
      <c r="M24" s="194"/>
      <c r="N24" s="194"/>
      <c r="O24" s="194"/>
    </row>
    <row r="25" spans="2:23" ht="24.9" customHeight="1" x14ac:dyDescent="0.3">
      <c r="B25" s="213" t="s">
        <v>119</v>
      </c>
      <c r="C25" s="214"/>
      <c r="D25" s="214"/>
      <c r="E25" s="214"/>
      <c r="F25" s="214"/>
      <c r="G25" s="214"/>
      <c r="H25" s="175" t="s">
        <v>120</v>
      </c>
      <c r="I25" s="176">
        <f>7-COUNTBLANK(C14:C20)</f>
        <v>0</v>
      </c>
      <c r="J25" s="174" t="s">
        <v>4</v>
      </c>
      <c r="K25" s="6"/>
      <c r="L25" s="194"/>
      <c r="M25" s="194"/>
      <c r="N25" s="194"/>
      <c r="O25" s="194"/>
    </row>
    <row r="26" spans="2:23" ht="24.9" customHeight="1" x14ac:dyDescent="0.3">
      <c r="B26" s="213" t="s">
        <v>121</v>
      </c>
      <c r="C26" s="214"/>
      <c r="D26" s="214"/>
      <c r="E26" s="214"/>
      <c r="F26" s="214"/>
      <c r="G26" s="214"/>
      <c r="H26" s="175" t="s">
        <v>247</v>
      </c>
      <c r="I26" s="184">
        <f>'2.ZakresRzeczowy'!T14</f>
        <v>0</v>
      </c>
      <c r="J26" s="174" t="s">
        <v>245</v>
      </c>
      <c r="K26" s="6"/>
      <c r="L26" s="194"/>
      <c r="M26" s="194"/>
      <c r="N26" s="194"/>
      <c r="O26" s="194"/>
    </row>
    <row r="27" spans="2:23" ht="24.9" customHeight="1" x14ac:dyDescent="0.3">
      <c r="B27" s="213" t="s">
        <v>122</v>
      </c>
      <c r="C27" s="214"/>
      <c r="D27" s="214"/>
      <c r="E27" s="214"/>
      <c r="F27" s="214"/>
      <c r="G27" s="214"/>
      <c r="H27" s="185" t="s">
        <v>248</v>
      </c>
      <c r="I27" s="184">
        <f>'2.ZakresRzeczowy'!R14</f>
        <v>0</v>
      </c>
      <c r="J27" s="174" t="s">
        <v>246</v>
      </c>
      <c r="K27" s="6"/>
      <c r="L27" s="194"/>
      <c r="M27" s="194"/>
      <c r="N27" s="194"/>
      <c r="O27" s="194"/>
    </row>
    <row r="28" spans="2:23" ht="24.9" customHeight="1" x14ac:dyDescent="0.3">
      <c r="B28" s="213" t="s">
        <v>249</v>
      </c>
      <c r="C28" s="214"/>
      <c r="D28" s="214"/>
      <c r="E28" s="214"/>
      <c r="F28" s="214"/>
      <c r="G28" s="214"/>
      <c r="H28" s="175" t="s">
        <v>120</v>
      </c>
      <c r="I28" s="186">
        <f>'2.ZakresRzeczowy'!M14</f>
        <v>0</v>
      </c>
      <c r="J28" s="174" t="s">
        <v>4</v>
      </c>
      <c r="K28" s="6"/>
      <c r="L28" s="194"/>
      <c r="M28" s="194"/>
      <c r="N28" s="194"/>
      <c r="O28" s="194"/>
      <c r="P28" s="137"/>
      <c r="Q28" s="137"/>
      <c r="R28" s="137"/>
      <c r="S28" s="137"/>
      <c r="T28" s="137"/>
      <c r="U28" s="137"/>
      <c r="V28" s="137"/>
      <c r="W28" s="137"/>
    </row>
    <row r="29" spans="2:23" ht="24.9" customHeight="1" x14ac:dyDescent="0.3">
      <c r="B29" s="236" t="s">
        <v>194</v>
      </c>
      <c r="C29" s="237"/>
      <c r="D29" s="237"/>
      <c r="E29" s="237"/>
      <c r="F29" s="237"/>
      <c r="G29" s="237"/>
      <c r="H29" s="175" t="s">
        <v>123</v>
      </c>
      <c r="I29" s="188">
        <f>'2.ZakresRzeczowy'!U14</f>
        <v>0</v>
      </c>
      <c r="J29" s="187" t="s">
        <v>180</v>
      </c>
      <c r="K29" s="6"/>
      <c r="L29" s="194"/>
      <c r="M29" s="194"/>
      <c r="N29" s="194"/>
      <c r="O29" s="194"/>
    </row>
    <row r="30" spans="2:23" ht="39.9" customHeight="1" x14ac:dyDescent="0.3">
      <c r="B30" s="208" t="s">
        <v>196</v>
      </c>
      <c r="C30" s="209"/>
      <c r="D30" s="209"/>
      <c r="E30" s="209"/>
      <c r="F30" s="209"/>
      <c r="G30" s="209"/>
      <c r="H30" s="209"/>
      <c r="I30" s="209"/>
      <c r="J30" s="209"/>
      <c r="K30" s="210"/>
    </row>
    <row r="31" spans="2:23" ht="24.9" customHeight="1" x14ac:dyDescent="0.3">
      <c r="B31" s="211" t="s">
        <v>113</v>
      </c>
      <c r="C31" s="212"/>
      <c r="D31" s="212"/>
      <c r="E31" s="212"/>
      <c r="F31" s="212"/>
      <c r="G31" s="212"/>
      <c r="H31" s="183" t="s">
        <v>114</v>
      </c>
      <c r="I31" s="212" t="s">
        <v>124</v>
      </c>
      <c r="J31" s="212"/>
      <c r="K31" s="22" t="s">
        <v>116</v>
      </c>
    </row>
    <row r="32" spans="2:23" ht="24.9" customHeight="1" x14ac:dyDescent="0.3">
      <c r="B32" s="213" t="s">
        <v>125</v>
      </c>
      <c r="C32" s="214"/>
      <c r="D32" s="214"/>
      <c r="E32" s="214"/>
      <c r="F32" s="214"/>
      <c r="G32" s="214"/>
      <c r="H32" s="175" t="s">
        <v>126</v>
      </c>
      <c r="I32" s="184">
        <f>'3.BilansEnergii'!I17</f>
        <v>0</v>
      </c>
      <c r="J32" s="174" t="s">
        <v>127</v>
      </c>
      <c r="K32" s="6"/>
      <c r="L32" s="194" t="s">
        <v>206</v>
      </c>
      <c r="M32" s="194"/>
      <c r="N32" s="194"/>
      <c r="O32" s="194"/>
    </row>
    <row r="33" spans="2:15" ht="24.9" customHeight="1" x14ac:dyDescent="0.3">
      <c r="B33" s="213" t="s">
        <v>128</v>
      </c>
      <c r="C33" s="214"/>
      <c r="D33" s="214"/>
      <c r="E33" s="214"/>
      <c r="F33" s="214"/>
      <c r="G33" s="214"/>
      <c r="H33" s="175" t="s">
        <v>126</v>
      </c>
      <c r="I33" s="184">
        <f>'3.BilansEnergii'!I18</f>
        <v>0</v>
      </c>
      <c r="J33" s="174" t="s">
        <v>127</v>
      </c>
      <c r="K33" s="6"/>
      <c r="L33" s="239"/>
      <c r="M33" s="239"/>
      <c r="N33" s="239"/>
      <c r="O33" s="239"/>
    </row>
    <row r="34" spans="2:15" ht="24.9" customHeight="1" x14ac:dyDescent="0.3">
      <c r="B34" s="213" t="s">
        <v>129</v>
      </c>
      <c r="C34" s="214"/>
      <c r="D34" s="214"/>
      <c r="E34" s="214"/>
      <c r="F34" s="214"/>
      <c r="G34" s="214"/>
      <c r="H34" s="175" t="s">
        <v>244</v>
      </c>
      <c r="I34" s="184">
        <f>'3.BilansEnergii'!K19</f>
        <v>0</v>
      </c>
      <c r="J34" s="174" t="s">
        <v>102</v>
      </c>
      <c r="K34" s="215"/>
      <c r="L34" s="239"/>
      <c r="M34" s="239"/>
      <c r="N34" s="239"/>
      <c r="O34" s="239"/>
    </row>
    <row r="35" spans="2:15" ht="24.9" customHeight="1" x14ac:dyDescent="0.3">
      <c r="B35" s="213"/>
      <c r="C35" s="214"/>
      <c r="D35" s="214"/>
      <c r="E35" s="214"/>
      <c r="F35" s="214"/>
      <c r="G35" s="214"/>
      <c r="H35" s="175" t="s">
        <v>126</v>
      </c>
      <c r="I35" s="184">
        <f>'3.BilansEnergii'!I19</f>
        <v>0</v>
      </c>
      <c r="J35" s="174" t="s">
        <v>127</v>
      </c>
      <c r="K35" s="215"/>
      <c r="L35" s="239"/>
      <c r="M35" s="239"/>
      <c r="N35" s="239"/>
      <c r="O35" s="239"/>
    </row>
    <row r="36" spans="2:15" ht="24.9" customHeight="1" x14ac:dyDescent="0.3">
      <c r="B36" s="213" t="s">
        <v>204</v>
      </c>
      <c r="C36" s="214"/>
      <c r="D36" s="214"/>
      <c r="E36" s="214"/>
      <c r="F36" s="214"/>
      <c r="G36" s="214"/>
      <c r="H36" s="175" t="s">
        <v>244</v>
      </c>
      <c r="I36" s="189">
        <f>'3.BilansEnergii'!K21</f>
        <v>0</v>
      </c>
      <c r="J36" s="182" t="s">
        <v>102</v>
      </c>
      <c r="K36" s="6"/>
      <c r="L36" s="63" t="s">
        <v>280</v>
      </c>
      <c r="M36" s="47"/>
      <c r="N36" s="47"/>
      <c r="O36" s="47"/>
    </row>
    <row r="37" spans="2:15" ht="24.9" customHeight="1" x14ac:dyDescent="0.3">
      <c r="B37" s="235" t="s">
        <v>268</v>
      </c>
      <c r="C37" s="205"/>
      <c r="D37" s="205"/>
      <c r="E37" s="205"/>
      <c r="F37" s="205"/>
      <c r="G37" s="205"/>
      <c r="H37" s="178" t="s">
        <v>267</v>
      </c>
      <c r="I37" s="190" t="str">
        <f>'3.BilansEnergii'!I22</f>
        <v>-</v>
      </c>
      <c r="J37" s="169"/>
      <c r="K37" s="177"/>
      <c r="L37" s="238" t="s">
        <v>282</v>
      </c>
      <c r="M37" s="238"/>
      <c r="N37" s="238"/>
      <c r="O37" s="238"/>
    </row>
    <row r="38" spans="2:15" ht="24.9" customHeight="1" x14ac:dyDescent="0.3">
      <c r="B38" s="244"/>
      <c r="C38" s="206"/>
      <c r="D38" s="206"/>
      <c r="E38" s="206"/>
      <c r="F38" s="179" t="s">
        <v>277</v>
      </c>
      <c r="G38" s="179" t="s">
        <v>275</v>
      </c>
      <c r="H38" s="179" t="s">
        <v>276</v>
      </c>
      <c r="I38" s="243" t="s">
        <v>274</v>
      </c>
      <c r="J38" s="243"/>
      <c r="K38" s="177"/>
      <c r="L38" s="23"/>
      <c r="M38" s="23"/>
      <c r="N38" s="23"/>
      <c r="O38" s="23"/>
    </row>
    <row r="39" spans="2:15" ht="24.9" customHeight="1" x14ac:dyDescent="0.3">
      <c r="B39" s="235" t="s">
        <v>278</v>
      </c>
      <c r="C39" s="205"/>
      <c r="D39" s="205"/>
      <c r="E39" s="205"/>
      <c r="F39" s="179" t="s">
        <v>126</v>
      </c>
      <c r="G39" s="180">
        <f>'3.BilansEnergii'!J15/1000</f>
        <v>0</v>
      </c>
      <c r="H39" s="180">
        <f>'3.BilansEnergii'!P15/1000</f>
        <v>0</v>
      </c>
      <c r="I39" s="181">
        <f>'3.BilansEnergii'!I21</f>
        <v>0</v>
      </c>
      <c r="J39" s="182" t="s">
        <v>127</v>
      </c>
      <c r="K39" s="177"/>
      <c r="L39" s="23"/>
      <c r="M39" s="23"/>
      <c r="N39" s="23"/>
      <c r="O39" s="23"/>
    </row>
    <row r="40" spans="2:15" ht="24.9" customHeight="1" x14ac:dyDescent="0.3">
      <c r="B40" s="235" t="s">
        <v>279</v>
      </c>
      <c r="C40" s="205"/>
      <c r="D40" s="205"/>
      <c r="E40" s="205"/>
      <c r="F40" s="179" t="s">
        <v>130</v>
      </c>
      <c r="G40" s="180">
        <f>'3.BilansEnergii'!K15</f>
        <v>0</v>
      </c>
      <c r="H40" s="180">
        <f>'3.BilansEnergii'!Q15</f>
        <v>0</v>
      </c>
      <c r="I40" s="181">
        <f>'3.BilansEnergii'!V15</f>
        <v>0</v>
      </c>
      <c r="J40" s="182" t="s">
        <v>55</v>
      </c>
      <c r="K40" s="177"/>
      <c r="L40" s="238" t="s">
        <v>281</v>
      </c>
      <c r="M40" s="238"/>
      <c r="N40" s="238"/>
      <c r="O40" s="238"/>
    </row>
    <row r="41" spans="2:15" ht="24.9" customHeight="1" x14ac:dyDescent="0.3">
      <c r="B41" s="240" t="s">
        <v>131</v>
      </c>
      <c r="C41" s="241"/>
      <c r="D41" s="241"/>
      <c r="E41" s="241"/>
      <c r="F41" s="241"/>
      <c r="G41" s="241"/>
      <c r="H41" s="241"/>
      <c r="I41" s="241"/>
      <c r="J41" s="241"/>
      <c r="K41" s="242"/>
    </row>
    <row r="42" spans="2:15" ht="24.9" customHeight="1" x14ac:dyDescent="0.3">
      <c r="B42" s="240"/>
      <c r="C42" s="241"/>
      <c r="D42" s="241"/>
      <c r="E42" s="241"/>
      <c r="F42" s="241"/>
      <c r="G42" s="241"/>
      <c r="H42" s="241"/>
      <c r="I42" s="241"/>
      <c r="J42" s="241"/>
      <c r="K42" s="242"/>
    </row>
    <row r="43" spans="2:15" ht="24.9" customHeight="1" x14ac:dyDescent="0.3">
      <c r="B43" s="216" t="s">
        <v>209</v>
      </c>
      <c r="C43" s="217"/>
      <c r="D43" s="217"/>
      <c r="E43" s="217" t="s">
        <v>210</v>
      </c>
      <c r="F43" s="217"/>
      <c r="G43" s="217"/>
      <c r="H43" s="217"/>
      <c r="I43" s="217" t="s">
        <v>226</v>
      </c>
      <c r="J43" s="217"/>
      <c r="K43" s="233"/>
    </row>
    <row r="44" spans="2:15" ht="24.9" customHeight="1" x14ac:dyDescent="0.3">
      <c r="B44" s="216"/>
      <c r="C44" s="217"/>
      <c r="D44" s="217"/>
      <c r="E44" s="217"/>
      <c r="F44" s="217"/>
      <c r="G44" s="217"/>
      <c r="H44" s="217"/>
      <c r="I44" s="217"/>
      <c r="J44" s="217"/>
      <c r="K44" s="233"/>
    </row>
    <row r="45" spans="2:15" ht="24.9" customHeight="1" x14ac:dyDescent="0.3">
      <c r="B45" s="218"/>
      <c r="C45" s="219"/>
      <c r="D45" s="219"/>
      <c r="E45" s="219"/>
      <c r="F45" s="219"/>
      <c r="G45" s="219"/>
      <c r="H45" s="219"/>
      <c r="I45" s="219"/>
      <c r="J45" s="219"/>
      <c r="K45" s="234"/>
    </row>
    <row r="46" spans="2:15" ht="160.5" customHeight="1" x14ac:dyDescent="0.3">
      <c r="B46" s="203" t="s">
        <v>215</v>
      </c>
      <c r="C46" s="204"/>
      <c r="D46" s="204"/>
      <c r="E46" s="204"/>
      <c r="F46" s="204"/>
      <c r="G46" s="204"/>
      <c r="H46" s="204"/>
      <c r="I46" s="204"/>
      <c r="J46" s="204"/>
      <c r="K46" s="204"/>
    </row>
  </sheetData>
  <sheetProtection formatCells="0" formatColumns="0" formatRows="0" insertColumns="0" insertRows="0" deleteColumns="0" deleteRows="0"/>
  <mergeCells count="72">
    <mergeCell ref="L37:O37"/>
    <mergeCell ref="L34:O35"/>
    <mergeCell ref="B41:K42"/>
    <mergeCell ref="L33:O33"/>
    <mergeCell ref="I38:J38"/>
    <mergeCell ref="B40:E40"/>
    <mergeCell ref="B39:E39"/>
    <mergeCell ref="L40:O40"/>
    <mergeCell ref="B38:E38"/>
    <mergeCell ref="B36:G36"/>
    <mergeCell ref="L32:O32"/>
    <mergeCell ref="L27:O27"/>
    <mergeCell ref="L29:O29"/>
    <mergeCell ref="L28:O28"/>
    <mergeCell ref="B29:G29"/>
    <mergeCell ref="I43:K45"/>
    <mergeCell ref="B37:G37"/>
    <mergeCell ref="B27:G27"/>
    <mergeCell ref="C19:I19"/>
    <mergeCell ref="C20:I20"/>
    <mergeCell ref="B8:D8"/>
    <mergeCell ref="E8:K8"/>
    <mergeCell ref="B9:D9"/>
    <mergeCell ref="E9:K9"/>
    <mergeCell ref="B10:D10"/>
    <mergeCell ref="E10:K10"/>
    <mergeCell ref="B12:K12"/>
    <mergeCell ref="C14:I14"/>
    <mergeCell ref="B21:I21"/>
    <mergeCell ref="B22:K22"/>
    <mergeCell ref="B23:G23"/>
    <mergeCell ref="I23:J23"/>
    <mergeCell ref="C15:I15"/>
    <mergeCell ref="C16:I16"/>
    <mergeCell ref="C17:I17"/>
    <mergeCell ref="C18:I18"/>
    <mergeCell ref="B4:K4"/>
    <mergeCell ref="B5:K5"/>
    <mergeCell ref="B6:K6"/>
    <mergeCell ref="B7:D7"/>
    <mergeCell ref="E7:K7"/>
    <mergeCell ref="B46:K46"/>
    <mergeCell ref="C13:I13"/>
    <mergeCell ref="J13:K13"/>
    <mergeCell ref="B30:K30"/>
    <mergeCell ref="B31:G31"/>
    <mergeCell ref="I31:J31"/>
    <mergeCell ref="B32:G32"/>
    <mergeCell ref="B33:G33"/>
    <mergeCell ref="B34:G35"/>
    <mergeCell ref="B28:G28"/>
    <mergeCell ref="K34:K35"/>
    <mergeCell ref="B24:G24"/>
    <mergeCell ref="B25:G25"/>
    <mergeCell ref="B26:G26"/>
    <mergeCell ref="B43:D45"/>
    <mergeCell ref="E43:H45"/>
    <mergeCell ref="L10:O11"/>
    <mergeCell ref="B11:D11"/>
    <mergeCell ref="E11:F11"/>
    <mergeCell ref="G11:I11"/>
    <mergeCell ref="J11:K11"/>
    <mergeCell ref="L15:O15"/>
    <mergeCell ref="L14:O14"/>
    <mergeCell ref="L16:O16"/>
    <mergeCell ref="L17:O17"/>
    <mergeCell ref="L18:O18"/>
    <mergeCell ref="L19:O19"/>
    <mergeCell ref="L20:O20"/>
    <mergeCell ref="L24:O24"/>
    <mergeCell ref="L25:O25"/>
    <mergeCell ref="L26:O26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55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I33"/>
  <sheetViews>
    <sheetView view="pageBreakPreview" topLeftCell="B1" zoomScale="75" zoomScaleNormal="100" zoomScaleSheetLayoutView="75" workbookViewId="0">
      <selection activeCell="X29" sqref="X29"/>
    </sheetView>
  </sheetViews>
  <sheetFormatPr defaultRowHeight="14.4" x14ac:dyDescent="0.3"/>
  <cols>
    <col min="2" max="2" width="8.6640625" customWidth="1"/>
    <col min="3" max="5" width="15.6640625" customWidth="1"/>
    <col min="6" max="23" width="12.6640625" customWidth="1"/>
    <col min="24" max="24" width="27.88671875" customWidth="1"/>
    <col min="26" max="35" width="12.6640625" customWidth="1"/>
  </cols>
  <sheetData>
    <row r="2" spans="2:35" ht="60" customHeight="1" x14ac:dyDescent="0.3">
      <c r="B2" s="248" t="str">
        <f>IF('1.StrTytułowa'!E9&lt;&gt;"",'1.StrTytułowa'!E9,"")</f>
        <v/>
      </c>
      <c r="C2" s="249"/>
      <c r="D2" s="249"/>
      <c r="E2" s="250" t="str">
        <f>IF('1.StrTytułowa'!E7&lt;&gt;"",'1.StrTytułowa'!E7,"")</f>
        <v/>
      </c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1"/>
    </row>
    <row r="3" spans="2:35" s="47" customFormat="1" ht="60" customHeight="1" x14ac:dyDescent="0.3">
      <c r="B3" s="384" t="s">
        <v>256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</row>
    <row r="4" spans="2:35" ht="60" customHeight="1" x14ac:dyDescent="0.3">
      <c r="B4" s="255" t="s">
        <v>58</v>
      </c>
      <c r="C4" s="255" t="s">
        <v>160</v>
      </c>
      <c r="D4" s="255"/>
      <c r="E4" s="255"/>
      <c r="F4" s="385" t="s">
        <v>161</v>
      </c>
      <c r="G4" s="385"/>
      <c r="H4" s="385"/>
      <c r="I4" s="385"/>
      <c r="J4" s="385"/>
      <c r="K4" s="385"/>
      <c r="L4" s="256" t="s">
        <v>162</v>
      </c>
      <c r="M4" s="256"/>
      <c r="N4" s="256"/>
      <c r="O4" s="256"/>
      <c r="P4" s="256"/>
      <c r="Q4" s="256"/>
      <c r="R4" s="386" t="s">
        <v>163</v>
      </c>
      <c r="S4" s="387"/>
      <c r="T4" s="387"/>
      <c r="U4" s="387"/>
      <c r="V4" s="387"/>
      <c r="W4" s="387"/>
    </row>
    <row r="5" spans="2:35" ht="60" customHeight="1" x14ac:dyDescent="0.3">
      <c r="B5" s="255"/>
      <c r="C5" s="255"/>
      <c r="D5" s="255"/>
      <c r="E5" s="255"/>
      <c r="F5" s="79" t="s">
        <v>164</v>
      </c>
      <c r="G5" s="385" t="s">
        <v>165</v>
      </c>
      <c r="H5" s="385"/>
      <c r="I5" s="385" t="s">
        <v>175</v>
      </c>
      <c r="J5" s="394" t="s">
        <v>176</v>
      </c>
      <c r="K5" s="395" t="s">
        <v>177</v>
      </c>
      <c r="L5" s="25" t="s">
        <v>164</v>
      </c>
      <c r="M5" s="256" t="s">
        <v>165</v>
      </c>
      <c r="N5" s="256"/>
      <c r="O5" s="256" t="s">
        <v>175</v>
      </c>
      <c r="P5" s="392" t="s">
        <v>176</v>
      </c>
      <c r="Q5" s="393" t="s">
        <v>177</v>
      </c>
      <c r="R5" s="386" t="s">
        <v>189</v>
      </c>
      <c r="S5" s="387"/>
      <c r="T5" s="388" t="s">
        <v>220</v>
      </c>
      <c r="U5" s="389"/>
      <c r="V5" s="390" t="s">
        <v>188</v>
      </c>
      <c r="W5" s="391"/>
      <c r="Z5" s="306" t="s">
        <v>230</v>
      </c>
      <c r="AA5" s="307"/>
      <c r="AB5" s="307"/>
      <c r="AC5" s="307"/>
      <c r="AD5" s="307"/>
      <c r="AE5" s="307"/>
      <c r="AF5" s="307"/>
      <c r="AG5" s="307"/>
      <c r="AH5" s="307"/>
      <c r="AI5" s="308"/>
    </row>
    <row r="6" spans="2:35" ht="110.4" x14ac:dyDescent="0.3">
      <c r="B6" s="255"/>
      <c r="C6" s="255"/>
      <c r="D6" s="255"/>
      <c r="E6" s="255"/>
      <c r="F6" s="79" t="s">
        <v>166</v>
      </c>
      <c r="G6" s="79" t="s">
        <v>167</v>
      </c>
      <c r="H6" s="79" t="s">
        <v>168</v>
      </c>
      <c r="I6" s="385"/>
      <c r="J6" s="394"/>
      <c r="K6" s="395"/>
      <c r="L6" s="25" t="s">
        <v>166</v>
      </c>
      <c r="M6" s="25" t="s">
        <v>167</v>
      </c>
      <c r="N6" s="25" t="s">
        <v>168</v>
      </c>
      <c r="O6" s="256"/>
      <c r="P6" s="392"/>
      <c r="Q6" s="393"/>
      <c r="R6" s="80" t="s">
        <v>190</v>
      </c>
      <c r="S6" s="80" t="s">
        <v>191</v>
      </c>
      <c r="T6" s="82" t="s">
        <v>224</v>
      </c>
      <c r="U6" s="82" t="s">
        <v>191</v>
      </c>
      <c r="V6" s="84" t="s">
        <v>187</v>
      </c>
      <c r="W6" s="84" t="s">
        <v>191</v>
      </c>
      <c r="Z6" s="377" t="s">
        <v>228</v>
      </c>
      <c r="AA6" s="378"/>
      <c r="AB6" s="377" t="s">
        <v>242</v>
      </c>
      <c r="AC6" s="378"/>
      <c r="AD6" s="377" t="s">
        <v>229</v>
      </c>
      <c r="AE6" s="378"/>
      <c r="AF6" s="377" t="s">
        <v>243</v>
      </c>
      <c r="AG6" s="378"/>
      <c r="AH6" s="377" t="s">
        <v>231</v>
      </c>
      <c r="AI6" s="381"/>
    </row>
    <row r="7" spans="2:35" ht="15" customHeight="1" x14ac:dyDescent="0.3">
      <c r="B7" s="24"/>
      <c r="C7" s="255">
        <v>2</v>
      </c>
      <c r="D7" s="255"/>
      <c r="E7" s="255"/>
      <c r="F7" s="86">
        <v>3</v>
      </c>
      <c r="G7" s="86">
        <v>6</v>
      </c>
      <c r="H7" s="86">
        <v>7</v>
      </c>
      <c r="I7" s="86">
        <v>8</v>
      </c>
      <c r="J7" s="87">
        <v>9</v>
      </c>
      <c r="K7" s="88">
        <v>10</v>
      </c>
      <c r="L7" s="89">
        <v>11</v>
      </c>
      <c r="M7" s="89">
        <v>14</v>
      </c>
      <c r="N7" s="89">
        <v>15</v>
      </c>
      <c r="O7" s="89">
        <v>16</v>
      </c>
      <c r="P7" s="90">
        <v>17</v>
      </c>
      <c r="Q7" s="91">
        <v>18</v>
      </c>
      <c r="R7" s="81">
        <v>19</v>
      </c>
      <c r="S7" s="81">
        <v>20</v>
      </c>
      <c r="T7" s="83">
        <v>21</v>
      </c>
      <c r="U7" s="83">
        <v>22</v>
      </c>
      <c r="V7" s="85">
        <v>23</v>
      </c>
      <c r="W7" s="84">
        <v>24</v>
      </c>
      <c r="Z7" s="379"/>
      <c r="AA7" s="380"/>
      <c r="AB7" s="379"/>
      <c r="AC7" s="380"/>
      <c r="AD7" s="379"/>
      <c r="AE7" s="380"/>
      <c r="AF7" s="379"/>
      <c r="AG7" s="380"/>
      <c r="AH7" s="382"/>
      <c r="AI7" s="383"/>
    </row>
    <row r="8" spans="2:35" ht="39.9" customHeight="1" x14ac:dyDescent="0.3">
      <c r="B8" s="92">
        <v>1</v>
      </c>
      <c r="C8" s="352" t="str">
        <f>'1.StrTytułowa'!C14</f>
        <v/>
      </c>
      <c r="D8" s="352"/>
      <c r="E8" s="352"/>
      <c r="F8" s="93" t="str">
        <f>IF('B-01'!$H$24&lt;&gt;0,'B-01'!$H$24,"")</f>
        <v/>
      </c>
      <c r="G8" s="94" t="str">
        <f>IF('B-01'!$H$25&lt;&gt;0,'B-01'!$H$25,"")</f>
        <v/>
      </c>
      <c r="H8" s="94" t="str">
        <f>IF('B-01'!$H$26&lt;&gt;0,'B-01'!$H$26,"")</f>
        <v/>
      </c>
      <c r="I8" s="95" t="str">
        <f>IF('B-01'!$H$27&lt;&gt;0,'B-01'!$H$27,"")</f>
        <v/>
      </c>
      <c r="J8" s="96" t="str">
        <f>IF('B-01'!$H$28&lt;&gt;0,'B-01'!$H$28,"")</f>
        <v/>
      </c>
      <c r="K8" s="97" t="str">
        <f>IF('B-01'!$H$29&lt;&gt;0,'B-01'!$H$29,"")</f>
        <v/>
      </c>
      <c r="L8" s="32" t="str">
        <f>IF('B-01'!$N$24&lt;&gt;0,'B-01'!$N$24,"")</f>
        <v/>
      </c>
      <c r="M8" s="33" t="str">
        <f>IF('B-01'!$N$25&lt;&gt;0,'B-01'!$N$25,"")</f>
        <v/>
      </c>
      <c r="N8" s="33" t="str">
        <f>IF('B-01'!$N$26&lt;&gt;0,'B-01'!$N$26,"")</f>
        <v/>
      </c>
      <c r="O8" s="98" t="str">
        <f>IF('B-01'!$N$27&lt;&gt;0,'B-01'!$N$27,"")</f>
        <v/>
      </c>
      <c r="P8" s="99" t="str">
        <f>IF('B-01'!$N$28&lt;&gt;0,'B-01'!$N$28,"")</f>
        <v/>
      </c>
      <c r="Q8" s="100" t="str">
        <f>IF('B-01'!$N$29&lt;&gt;0,'B-01'!$N$29,"")</f>
        <v/>
      </c>
      <c r="R8" s="101" t="str">
        <f>IFERROR(I8-O8,"")</f>
        <v/>
      </c>
      <c r="S8" s="102" t="str">
        <f>IFERROR(1-O8/I8,"-")</f>
        <v>-</v>
      </c>
      <c r="T8" s="103" t="str">
        <f>IFERROR(J8-P8,"")</f>
        <v/>
      </c>
      <c r="U8" s="104" t="str">
        <f>IFERROR(1-P8/J8,"-")</f>
        <v>-</v>
      </c>
      <c r="V8" s="105" t="str">
        <f>IFERROR(K8-Q8,"")</f>
        <v/>
      </c>
      <c r="W8" s="10" t="str">
        <f>IFERROR(1-Q8/K8,"-")</f>
        <v>-</v>
      </c>
      <c r="Z8" s="142" t="str">
        <f>IF('B-01'!$M$8&lt;&gt;"",'B-01'!$M$8,"-")</f>
        <v>-</v>
      </c>
      <c r="AA8" s="150" t="s">
        <v>7</v>
      </c>
      <c r="AB8" s="154" t="str">
        <f>IFERROR(I8/Z8,"-")</f>
        <v>-</v>
      </c>
      <c r="AC8" s="143" t="s">
        <v>227</v>
      </c>
      <c r="AD8" s="152" t="str">
        <f>IFERROR(J8/Z8,"-")</f>
        <v>-</v>
      </c>
      <c r="AE8" s="150" t="s">
        <v>227</v>
      </c>
      <c r="AF8" s="154" t="str">
        <f>IFERROR(O8/Z8,"-")</f>
        <v>-</v>
      </c>
      <c r="AG8" s="143" t="s">
        <v>227</v>
      </c>
      <c r="AH8" s="157" t="str">
        <f>IFERROR(P8/Z8,"-")</f>
        <v>-</v>
      </c>
      <c r="AI8" s="143" t="s">
        <v>227</v>
      </c>
    </row>
    <row r="9" spans="2:35" ht="39.9" customHeight="1" x14ac:dyDescent="0.3">
      <c r="B9" s="92">
        <v>2</v>
      </c>
      <c r="C9" s="352" t="str">
        <f>'1.StrTytułowa'!C15</f>
        <v/>
      </c>
      <c r="D9" s="352"/>
      <c r="E9" s="352"/>
      <c r="F9" s="93" t="str">
        <f>IF('B-02'!$H$24&lt;&gt;0,'B-02'!$H$24,"")</f>
        <v/>
      </c>
      <c r="G9" s="94" t="str">
        <f>IF('B-02'!$H$25&lt;&gt;0,'B-02'!$H$25,"")</f>
        <v/>
      </c>
      <c r="H9" s="94" t="str">
        <f>IF('B-02'!$H$26&lt;&gt;0,'B-02'!$H$26,"")</f>
        <v/>
      </c>
      <c r="I9" s="95" t="str">
        <f>IF('B-02'!$H$27&lt;&gt;0,'B-02'!$H$27,"")</f>
        <v/>
      </c>
      <c r="J9" s="96" t="str">
        <f>IF('B-02'!$H$28&lt;&gt;0,'B-02'!$H$28,"")</f>
        <v/>
      </c>
      <c r="K9" s="97" t="str">
        <f>IF('B-02'!$H$29&lt;&gt;0,'B-02'!$H$29,"")</f>
        <v/>
      </c>
      <c r="L9" s="32" t="str">
        <f>IF('B-02'!$N$24&lt;&gt;0,'B-02'!$N$24,"")</f>
        <v/>
      </c>
      <c r="M9" s="33" t="str">
        <f>IF('B-02'!$N$25&lt;&gt;0,'B-02'!$N$25,"")</f>
        <v/>
      </c>
      <c r="N9" s="33" t="str">
        <f>IF('B-02'!$N$26&lt;&gt;0,'B-02'!$N$26,"")</f>
        <v/>
      </c>
      <c r="O9" s="98" t="str">
        <f>IF('B-02'!$N$27&lt;&gt;0,'B-02'!$N$27,"")</f>
        <v/>
      </c>
      <c r="P9" s="99" t="str">
        <f>IF('B-02'!$N$28&lt;&gt;0,'B-02'!$N$28,"")</f>
        <v/>
      </c>
      <c r="Q9" s="100" t="str">
        <f>IF('B-02'!$N$29&lt;&gt;0,'B-02'!$N$29,"")</f>
        <v/>
      </c>
      <c r="R9" s="101" t="str">
        <f>IFERROR(I9-O9,"")</f>
        <v/>
      </c>
      <c r="S9" s="102" t="str">
        <f t="shared" ref="S9:S15" si="0">IFERROR(1-O9/I9,"-")</f>
        <v>-</v>
      </c>
      <c r="T9" s="103" t="str">
        <f t="shared" ref="T9:T14" si="1">IFERROR(J9-P9,"")</f>
        <v/>
      </c>
      <c r="U9" s="104" t="str">
        <f t="shared" ref="U9:U15" si="2">IFERROR(1-P9/J9,"-")</f>
        <v>-</v>
      </c>
      <c r="V9" s="105" t="str">
        <f t="shared" ref="V9:V14" si="3">IFERROR(K9-Q9,"")</f>
        <v/>
      </c>
      <c r="W9" s="10" t="str">
        <f t="shared" ref="W9:W15" si="4">IFERROR(1-Q9/K9,"-")</f>
        <v>-</v>
      </c>
      <c r="X9" s="47" t="s">
        <v>250</v>
      </c>
      <c r="Z9" s="144" t="str">
        <f>IF('B-02'!$M$8&lt;&gt;"",'B-02'!$M$8,"-")</f>
        <v>-</v>
      </c>
      <c r="AA9" s="135" t="s">
        <v>7</v>
      </c>
      <c r="AB9" s="155" t="str">
        <f t="shared" ref="AB9:AB15" si="5">IFERROR(I9/Z9,"-")</f>
        <v>-</v>
      </c>
      <c r="AC9" s="145" t="s">
        <v>227</v>
      </c>
      <c r="AD9" s="20" t="str">
        <f t="shared" ref="AD9:AD14" si="6">IFERROR(J9/Z9,"-")</f>
        <v>-</v>
      </c>
      <c r="AE9" s="135" t="s">
        <v>227</v>
      </c>
      <c r="AF9" s="155" t="str">
        <f t="shared" ref="AF9:AF15" si="7">IFERROR(O9/Z9,"-")</f>
        <v>-</v>
      </c>
      <c r="AG9" s="145" t="s">
        <v>227</v>
      </c>
      <c r="AH9" s="158" t="str">
        <f t="shared" ref="AH9:AH15" si="8">IFERROR(P9/Z9,"-")</f>
        <v>-</v>
      </c>
      <c r="AI9" s="145" t="s">
        <v>227</v>
      </c>
    </row>
    <row r="10" spans="2:35" ht="39.9" customHeight="1" x14ac:dyDescent="0.3">
      <c r="B10" s="92">
        <v>3</v>
      </c>
      <c r="C10" s="352" t="str">
        <f>'1.StrTytułowa'!C16</f>
        <v/>
      </c>
      <c r="D10" s="352"/>
      <c r="E10" s="352"/>
      <c r="F10" s="93" t="str">
        <f>IF('B-03'!$H$24&lt;&gt;0,'B-03'!$H$24,"")</f>
        <v/>
      </c>
      <c r="G10" s="94" t="str">
        <f>IF('B-03'!$H$25&lt;&gt;0,'B-03'!$H$25,"")</f>
        <v/>
      </c>
      <c r="H10" s="94" t="str">
        <f>IF('B-03'!$H$26&lt;&gt;0,'B-03'!$H$26,"")</f>
        <v/>
      </c>
      <c r="I10" s="95" t="str">
        <f>IF('B-03'!$H$27&lt;&gt;0,'B-03'!$H$27,"")</f>
        <v/>
      </c>
      <c r="J10" s="96" t="str">
        <f>IF('B-03'!$H$28&lt;&gt;0,'B-03'!$H$28,"")</f>
        <v/>
      </c>
      <c r="K10" s="97" t="str">
        <f>IF('B-03'!$H$29&lt;&gt;0,'B-03'!$H$29,"")</f>
        <v/>
      </c>
      <c r="L10" s="32" t="str">
        <f>IF('B-03'!$N$24&lt;&gt;0,'B-03'!$N$24,"")</f>
        <v/>
      </c>
      <c r="M10" s="33" t="str">
        <f>IF('B-03'!$N$25&lt;&gt;0,'B-03'!$N$25,"")</f>
        <v/>
      </c>
      <c r="N10" s="33" t="str">
        <f>IF('B-03'!$N$26&lt;&gt;0,'B-03'!$N$26,"")</f>
        <v/>
      </c>
      <c r="O10" s="98" t="str">
        <f>IF('B-03'!$N$27&lt;&gt;0,'B-03'!$N$27,"")</f>
        <v/>
      </c>
      <c r="P10" s="99" t="str">
        <f>IF('B-03'!$N$28&lt;&gt;0,'B-03'!$N$28,"")</f>
        <v/>
      </c>
      <c r="Q10" s="100" t="str">
        <f>IF('B-03'!$N$29&lt;&gt;0,'B-03'!$N$29,"")</f>
        <v/>
      </c>
      <c r="R10" s="101" t="str">
        <f t="shared" ref="R10:R14" si="9">IFERROR(I10-O10,"")</f>
        <v/>
      </c>
      <c r="S10" s="102" t="str">
        <f t="shared" si="0"/>
        <v>-</v>
      </c>
      <c r="T10" s="103" t="str">
        <f t="shared" si="1"/>
        <v/>
      </c>
      <c r="U10" s="104" t="str">
        <f t="shared" si="2"/>
        <v>-</v>
      </c>
      <c r="V10" s="105" t="str">
        <f t="shared" si="3"/>
        <v/>
      </c>
      <c r="W10" s="10" t="str">
        <f t="shared" si="4"/>
        <v>-</v>
      </c>
      <c r="X10" s="47" t="s">
        <v>250</v>
      </c>
      <c r="Z10" s="144" t="str">
        <f>IF('B-03'!$M$8&lt;&gt;"",'B-03'!$M$8,"-")</f>
        <v>-</v>
      </c>
      <c r="AA10" s="135" t="s">
        <v>7</v>
      </c>
      <c r="AB10" s="155" t="str">
        <f t="shared" si="5"/>
        <v>-</v>
      </c>
      <c r="AC10" s="145" t="s">
        <v>227</v>
      </c>
      <c r="AD10" s="20" t="str">
        <f t="shared" si="6"/>
        <v>-</v>
      </c>
      <c r="AE10" s="135" t="s">
        <v>227</v>
      </c>
      <c r="AF10" s="155" t="str">
        <f t="shared" si="7"/>
        <v>-</v>
      </c>
      <c r="AG10" s="145" t="s">
        <v>227</v>
      </c>
      <c r="AH10" s="158" t="str">
        <f t="shared" si="8"/>
        <v>-</v>
      </c>
      <c r="AI10" s="145" t="s">
        <v>227</v>
      </c>
    </row>
    <row r="11" spans="2:35" ht="39.9" customHeight="1" x14ac:dyDescent="0.3">
      <c r="B11" s="92">
        <v>4</v>
      </c>
      <c r="C11" s="352" t="str">
        <f>'1.StrTytułowa'!C17</f>
        <v/>
      </c>
      <c r="D11" s="352"/>
      <c r="E11" s="352"/>
      <c r="F11" s="93" t="str">
        <f>IF('B-04'!$H$24&lt;&gt;0,'B-04'!$H$24,"")</f>
        <v/>
      </c>
      <c r="G11" s="94" t="str">
        <f>IF('B-04'!$H$25&lt;&gt;0,'B-04'!$H$25,"")</f>
        <v/>
      </c>
      <c r="H11" s="94" t="str">
        <f>IF('B-04'!$H$26&lt;&gt;0,'B-04'!$H$26,"")</f>
        <v/>
      </c>
      <c r="I11" s="95" t="str">
        <f>IF('B-04'!$H$27&lt;&gt;0,'B-04'!$H$27,"")</f>
        <v/>
      </c>
      <c r="J11" s="96" t="str">
        <f>IF('B-04'!$H$28&lt;&gt;0,'B-04'!$H$28,"")</f>
        <v/>
      </c>
      <c r="K11" s="97" t="str">
        <f>IF('B-04'!$H$29&lt;&gt;0,'B-04'!$H$29,"")</f>
        <v/>
      </c>
      <c r="L11" s="32" t="str">
        <f>IF('B-04'!$N$24&lt;&gt;0,'B-04'!$N$24,"")</f>
        <v/>
      </c>
      <c r="M11" s="33" t="str">
        <f>IF('B-04'!$N$25&lt;&gt;0,'B-04'!$N$25,"")</f>
        <v/>
      </c>
      <c r="N11" s="33" t="str">
        <f>IF('B-04'!$N$26&lt;&gt;0,'B-04'!$N$26,"")</f>
        <v/>
      </c>
      <c r="O11" s="98" t="str">
        <f>IF('B-04'!$N$27&lt;&gt;0,'B-04'!$N$27,"")</f>
        <v/>
      </c>
      <c r="P11" s="99" t="str">
        <f>IF('B-04'!$N$28&lt;&gt;0,'B-04'!$N$28,"")</f>
        <v/>
      </c>
      <c r="Q11" s="100" t="str">
        <f>IF('B-04'!$N$29&lt;&gt;0,'B-04'!$N$29,"")</f>
        <v/>
      </c>
      <c r="R11" s="101" t="str">
        <f t="shared" si="9"/>
        <v/>
      </c>
      <c r="S11" s="102" t="str">
        <f t="shared" si="0"/>
        <v>-</v>
      </c>
      <c r="T11" s="103" t="str">
        <f t="shared" si="1"/>
        <v/>
      </c>
      <c r="U11" s="104" t="str">
        <f t="shared" si="2"/>
        <v>-</v>
      </c>
      <c r="V11" s="105" t="str">
        <f t="shared" si="3"/>
        <v/>
      </c>
      <c r="W11" s="10" t="str">
        <f t="shared" si="4"/>
        <v>-</v>
      </c>
      <c r="X11" s="47" t="s">
        <v>250</v>
      </c>
      <c r="Z11" s="144" t="str">
        <f>IF('B-04'!$M$8&lt;&gt;"",'B-04'!$M$8,"-")</f>
        <v>-</v>
      </c>
      <c r="AA11" s="135" t="s">
        <v>7</v>
      </c>
      <c r="AB11" s="155" t="str">
        <f t="shared" si="5"/>
        <v>-</v>
      </c>
      <c r="AC11" s="145" t="s">
        <v>227</v>
      </c>
      <c r="AD11" s="20" t="str">
        <f t="shared" si="6"/>
        <v>-</v>
      </c>
      <c r="AE11" s="135" t="s">
        <v>227</v>
      </c>
      <c r="AF11" s="155" t="str">
        <f t="shared" si="7"/>
        <v>-</v>
      </c>
      <c r="AG11" s="145" t="s">
        <v>227</v>
      </c>
      <c r="AH11" s="158" t="str">
        <f t="shared" si="8"/>
        <v>-</v>
      </c>
      <c r="AI11" s="145" t="s">
        <v>227</v>
      </c>
    </row>
    <row r="12" spans="2:35" ht="39.9" customHeight="1" x14ac:dyDescent="0.3">
      <c r="B12" s="92">
        <v>5</v>
      </c>
      <c r="C12" s="352" t="str">
        <f>'1.StrTytułowa'!C18</f>
        <v/>
      </c>
      <c r="D12" s="352"/>
      <c r="E12" s="352"/>
      <c r="F12" s="93" t="str">
        <f>IF('B-05'!$H$24&lt;&gt;0,'B-05'!$H$24,"")</f>
        <v/>
      </c>
      <c r="G12" s="94" t="str">
        <f>IF('B-05'!$H$25&lt;&gt;0,'B-05'!$H$25,"")</f>
        <v/>
      </c>
      <c r="H12" s="94" t="str">
        <f>IF('B-05'!$H$26&lt;&gt;0,'B-05'!$H$26,"")</f>
        <v/>
      </c>
      <c r="I12" s="95" t="str">
        <f>IF('B-05'!$H$27&lt;&gt;0,'B-05'!$H$27,"")</f>
        <v/>
      </c>
      <c r="J12" s="96" t="str">
        <f>IF('B-05'!$H$28&lt;&gt;0,'B-05'!$H$28,"")</f>
        <v/>
      </c>
      <c r="K12" s="97" t="str">
        <f>IF('B-05'!$H$29&lt;&gt;0,'B-05'!$H$29,"")</f>
        <v/>
      </c>
      <c r="L12" s="32" t="str">
        <f>IF('B-05'!$N$24&lt;&gt;0,'B-05'!$N$24,"")</f>
        <v/>
      </c>
      <c r="M12" s="33" t="str">
        <f>IF('B-05'!$N$25&lt;&gt;0,'B-05'!$N$25,"")</f>
        <v/>
      </c>
      <c r="N12" s="33" t="str">
        <f>IF('B-05'!$N$26&lt;&gt;0,'B-05'!$N$26,"")</f>
        <v/>
      </c>
      <c r="O12" s="98" t="str">
        <f>IF('B-05'!$N$27&lt;&gt;0,'B-05'!$N$27,"")</f>
        <v/>
      </c>
      <c r="P12" s="99" t="str">
        <f>IF('B-05'!$N$28&lt;&gt;0,'B-05'!$N$28,"")</f>
        <v/>
      </c>
      <c r="Q12" s="100" t="str">
        <f>IF('B-05'!$N$29&lt;&gt;0,'B-05'!$N$29,"")</f>
        <v/>
      </c>
      <c r="R12" s="101" t="str">
        <f t="shared" si="9"/>
        <v/>
      </c>
      <c r="S12" s="102" t="str">
        <f t="shared" si="0"/>
        <v>-</v>
      </c>
      <c r="T12" s="103" t="str">
        <f t="shared" si="1"/>
        <v/>
      </c>
      <c r="U12" s="104" t="str">
        <f t="shared" si="2"/>
        <v>-</v>
      </c>
      <c r="V12" s="105" t="str">
        <f t="shared" si="3"/>
        <v/>
      </c>
      <c r="W12" s="10" t="str">
        <f t="shared" si="4"/>
        <v>-</v>
      </c>
      <c r="X12" s="47" t="s">
        <v>250</v>
      </c>
      <c r="Z12" s="144" t="str">
        <f>IF('B-05'!$M$8&lt;&gt;"",'B-05'!$M$8,"-")</f>
        <v>-</v>
      </c>
      <c r="AA12" s="135" t="s">
        <v>7</v>
      </c>
      <c r="AB12" s="155" t="str">
        <f t="shared" si="5"/>
        <v>-</v>
      </c>
      <c r="AC12" s="145" t="s">
        <v>227</v>
      </c>
      <c r="AD12" s="20" t="str">
        <f t="shared" si="6"/>
        <v>-</v>
      </c>
      <c r="AE12" s="135" t="s">
        <v>227</v>
      </c>
      <c r="AF12" s="155" t="str">
        <f t="shared" si="7"/>
        <v>-</v>
      </c>
      <c r="AG12" s="145" t="s">
        <v>227</v>
      </c>
      <c r="AH12" s="158" t="str">
        <f t="shared" si="8"/>
        <v>-</v>
      </c>
      <c r="AI12" s="145" t="s">
        <v>227</v>
      </c>
    </row>
    <row r="13" spans="2:35" ht="39.9" customHeight="1" x14ac:dyDescent="0.3">
      <c r="B13" s="92">
        <v>6</v>
      </c>
      <c r="C13" s="352" t="str">
        <f>'1.StrTytułowa'!C19</f>
        <v/>
      </c>
      <c r="D13" s="352"/>
      <c r="E13" s="352"/>
      <c r="F13" s="93" t="str">
        <f>IF('B-06'!$H$24&lt;&gt;0,'B-06'!$H$24,"")</f>
        <v/>
      </c>
      <c r="G13" s="94" t="str">
        <f>IF('B-06'!$H$25&lt;&gt;0,'B-06'!$H$25,"")</f>
        <v/>
      </c>
      <c r="H13" s="94" t="str">
        <f>IF('B-06'!$H$26&lt;&gt;0,'B-06'!$H$26,"")</f>
        <v/>
      </c>
      <c r="I13" s="95" t="str">
        <f>IF('B-06'!$H$27&lt;&gt;0,'B-06'!$H$27,"")</f>
        <v/>
      </c>
      <c r="J13" s="96" t="str">
        <f>IF('B-06'!$H$28&lt;&gt;0,'B-06'!$H$28,"")</f>
        <v/>
      </c>
      <c r="K13" s="97" t="str">
        <f>IF('B-06'!$H$29&lt;&gt;0,'B-06'!$H$29,"")</f>
        <v/>
      </c>
      <c r="L13" s="32" t="str">
        <f>IF('B-06'!$N$24&lt;&gt;0,'B-06'!$N$24,"")</f>
        <v/>
      </c>
      <c r="M13" s="33" t="str">
        <f>IF('B-06'!$N$25&lt;&gt;0,'B-06'!$N$25,"")</f>
        <v/>
      </c>
      <c r="N13" s="33" t="str">
        <f>IF('B-06'!$N$26&lt;&gt;0,'B-06'!$N$26,"")</f>
        <v/>
      </c>
      <c r="O13" s="98" t="str">
        <f>IF('B-06'!$N$27&lt;&gt;0,'B-06'!$N$27,"")</f>
        <v/>
      </c>
      <c r="P13" s="99" t="str">
        <f>IF('B-06'!$N$28&lt;&gt;0,'B-06'!$N$28,"")</f>
        <v/>
      </c>
      <c r="Q13" s="100" t="str">
        <f>IF('B-06'!$N$29&lt;&gt;0,'B-06'!$N$29,"")</f>
        <v/>
      </c>
      <c r="R13" s="101" t="str">
        <f t="shared" si="9"/>
        <v/>
      </c>
      <c r="S13" s="102" t="str">
        <f t="shared" si="0"/>
        <v>-</v>
      </c>
      <c r="T13" s="103" t="str">
        <f t="shared" si="1"/>
        <v/>
      </c>
      <c r="U13" s="104" t="str">
        <f t="shared" si="2"/>
        <v>-</v>
      </c>
      <c r="V13" s="105" t="str">
        <f t="shared" si="3"/>
        <v/>
      </c>
      <c r="W13" s="10" t="str">
        <f t="shared" si="4"/>
        <v>-</v>
      </c>
      <c r="X13" s="47" t="s">
        <v>250</v>
      </c>
      <c r="Z13" s="144" t="str">
        <f>IF('B-06'!$M$8&lt;&gt;"",'B-06'!$M$8,"-")</f>
        <v>-</v>
      </c>
      <c r="AA13" s="135" t="s">
        <v>7</v>
      </c>
      <c r="AB13" s="155" t="str">
        <f t="shared" si="5"/>
        <v>-</v>
      </c>
      <c r="AC13" s="145" t="s">
        <v>227</v>
      </c>
      <c r="AD13" s="20" t="str">
        <f t="shared" si="6"/>
        <v>-</v>
      </c>
      <c r="AE13" s="135" t="s">
        <v>227</v>
      </c>
      <c r="AF13" s="155" t="str">
        <f t="shared" si="7"/>
        <v>-</v>
      </c>
      <c r="AG13" s="145" t="s">
        <v>227</v>
      </c>
      <c r="AH13" s="158" t="str">
        <f t="shared" si="8"/>
        <v>-</v>
      </c>
      <c r="AI13" s="145" t="s">
        <v>227</v>
      </c>
    </row>
    <row r="14" spans="2:35" ht="39.9" customHeight="1" thickBot="1" x14ac:dyDescent="0.35">
      <c r="B14" s="92">
        <v>7</v>
      </c>
      <c r="C14" s="352" t="str">
        <f>'1.StrTytułowa'!C20</f>
        <v/>
      </c>
      <c r="D14" s="352"/>
      <c r="E14" s="352"/>
      <c r="F14" s="93" t="str">
        <f>IF('B-07'!$H$24&lt;&gt;0,'B-07'!$H$24,"")</f>
        <v/>
      </c>
      <c r="G14" s="94" t="str">
        <f>IF('B-07'!$H$25&lt;&gt;0,'B-07'!$H$25,"")</f>
        <v/>
      </c>
      <c r="H14" s="94" t="str">
        <f>IF('B-07'!$H$26&lt;&gt;0,'B-07'!$H$26,"")</f>
        <v/>
      </c>
      <c r="I14" s="95" t="str">
        <f>IF('B-07'!$H$27&lt;&gt;0,'B-07'!$H$27,"")</f>
        <v/>
      </c>
      <c r="J14" s="96" t="str">
        <f>IF('B-07'!$H$28&lt;&gt;0,'B-07'!$H$28,"")</f>
        <v/>
      </c>
      <c r="K14" s="97" t="str">
        <f>IF('B-07'!$H$29&lt;&gt;0,'B-07'!$H$29,"")</f>
        <v/>
      </c>
      <c r="L14" s="32" t="str">
        <f>IF('B-07'!$N$24&lt;&gt;0,'B-07'!$N$24,"")</f>
        <v/>
      </c>
      <c r="M14" s="33" t="str">
        <f>IF('B-07'!$N$25&lt;&gt;0,'B-07'!$N$25,"")</f>
        <v/>
      </c>
      <c r="N14" s="33" t="str">
        <f>IF('B-07'!$N$26&lt;&gt;0,'B-07'!$N$26,"")</f>
        <v/>
      </c>
      <c r="O14" s="98" t="str">
        <f>IF('B-07'!$N$27&lt;&gt;0,'B-07'!$N$27,"")</f>
        <v/>
      </c>
      <c r="P14" s="99" t="str">
        <f>IF('B-07'!$N$28&lt;&gt;0,'B-07'!$N$28,"")</f>
        <v/>
      </c>
      <c r="Q14" s="100" t="str">
        <f>IF('B-07'!$N$29&lt;&gt;0,'B-07'!$N$29,"")</f>
        <v/>
      </c>
      <c r="R14" s="106" t="str">
        <f t="shared" si="9"/>
        <v/>
      </c>
      <c r="S14" s="107" t="str">
        <f t="shared" si="0"/>
        <v>-</v>
      </c>
      <c r="T14" s="103" t="str">
        <f t="shared" si="1"/>
        <v/>
      </c>
      <c r="U14" s="108" t="str">
        <f t="shared" si="2"/>
        <v>-</v>
      </c>
      <c r="V14" s="105" t="str">
        <f t="shared" si="3"/>
        <v/>
      </c>
      <c r="W14" s="11" t="str">
        <f t="shared" si="4"/>
        <v>-</v>
      </c>
      <c r="X14" s="47" t="s">
        <v>250</v>
      </c>
      <c r="Z14" s="146" t="str">
        <f>IF('B-07'!$M$8&lt;&gt;"",'B-07'!$M$8,"-")</f>
        <v>-</v>
      </c>
      <c r="AA14" s="151" t="s">
        <v>7</v>
      </c>
      <c r="AB14" s="156" t="str">
        <f t="shared" si="5"/>
        <v>-</v>
      </c>
      <c r="AC14" s="147" t="s">
        <v>227</v>
      </c>
      <c r="AD14" s="153" t="str">
        <f t="shared" si="6"/>
        <v>-</v>
      </c>
      <c r="AE14" s="151" t="s">
        <v>227</v>
      </c>
      <c r="AF14" s="156" t="str">
        <f t="shared" si="7"/>
        <v>-</v>
      </c>
      <c r="AG14" s="147" t="s">
        <v>227</v>
      </c>
      <c r="AH14" s="159" t="str">
        <f t="shared" si="8"/>
        <v>-</v>
      </c>
      <c r="AI14" s="147" t="s">
        <v>227</v>
      </c>
    </row>
    <row r="15" spans="2:35" ht="39.9" customHeight="1" thickBot="1" x14ac:dyDescent="0.35">
      <c r="B15" s="396" t="s">
        <v>155</v>
      </c>
      <c r="C15" s="396"/>
      <c r="D15" s="396"/>
      <c r="E15" s="396"/>
      <c r="F15" s="109">
        <f>SUM(F8:F14)</f>
        <v>0</v>
      </c>
      <c r="G15" s="109">
        <f t="shared" ref="G15:H15" si="10">SUM(G8:G14)</f>
        <v>0</v>
      </c>
      <c r="H15" s="109">
        <f t="shared" si="10"/>
        <v>0</v>
      </c>
      <c r="I15" s="109">
        <f>SUM(I8:I14)</f>
        <v>0</v>
      </c>
      <c r="J15" s="110">
        <f>SUM(J8:J14)</f>
        <v>0</v>
      </c>
      <c r="K15" s="111">
        <f>SUM(K8:K14)</f>
        <v>0</v>
      </c>
      <c r="L15" s="112">
        <f>SUM(L8:L14)</f>
        <v>0</v>
      </c>
      <c r="M15" s="112">
        <f>SUM(M8:M14)</f>
        <v>0</v>
      </c>
      <c r="N15" s="112">
        <f t="shared" ref="N15:P15" si="11">SUM(N8:N14)</f>
        <v>0</v>
      </c>
      <c r="O15" s="112">
        <f t="shared" si="11"/>
        <v>0</v>
      </c>
      <c r="P15" s="113">
        <f t="shared" si="11"/>
        <v>0</v>
      </c>
      <c r="Q15" s="114">
        <f>SUM(Q8:Q14)</f>
        <v>0</v>
      </c>
      <c r="R15" s="126">
        <f>SUM(R8:R14)</f>
        <v>0</v>
      </c>
      <c r="S15" s="127" t="str">
        <f t="shared" si="0"/>
        <v>-</v>
      </c>
      <c r="T15" s="128">
        <f>SUM(T8:T14)</f>
        <v>0</v>
      </c>
      <c r="U15" s="129" t="str">
        <f t="shared" si="2"/>
        <v>-</v>
      </c>
      <c r="V15" s="130">
        <f>SUM(V8:V14)</f>
        <v>0</v>
      </c>
      <c r="W15" s="131" t="str">
        <f t="shared" si="4"/>
        <v>-</v>
      </c>
      <c r="Z15" s="138">
        <f>SUM(Z8:Z14)</f>
        <v>0</v>
      </c>
      <c r="AA15" s="139" t="s">
        <v>7</v>
      </c>
      <c r="AB15" s="156" t="str">
        <f t="shared" si="5"/>
        <v>-</v>
      </c>
      <c r="AC15" s="151" t="s">
        <v>227</v>
      </c>
      <c r="AD15" s="140" t="str">
        <f>IFERROR(J15/Z15,"-")</f>
        <v>-</v>
      </c>
      <c r="AE15" s="139" t="s">
        <v>227</v>
      </c>
      <c r="AF15" s="156" t="str">
        <f t="shared" si="7"/>
        <v>-</v>
      </c>
      <c r="AG15" s="151" t="s">
        <v>227</v>
      </c>
      <c r="AH15" s="141" t="str">
        <f t="shared" si="8"/>
        <v>-</v>
      </c>
      <c r="AI15" s="139" t="s">
        <v>227</v>
      </c>
    </row>
    <row r="16" spans="2:35" ht="24.9" customHeight="1" x14ac:dyDescent="0.3">
      <c r="B16" s="397" t="s">
        <v>169</v>
      </c>
      <c r="C16" s="398"/>
      <c r="D16" s="398"/>
      <c r="E16" s="398"/>
      <c r="F16" s="398"/>
      <c r="G16" s="398"/>
      <c r="H16" s="398"/>
      <c r="I16" s="399"/>
      <c r="J16" s="399"/>
      <c r="K16" s="400"/>
      <c r="L16" s="400"/>
      <c r="M16" s="412" t="s">
        <v>200</v>
      </c>
      <c r="N16" s="413"/>
      <c r="O16" s="413"/>
      <c r="P16" s="413"/>
      <c r="Q16" s="414"/>
      <c r="R16" s="401" t="s">
        <v>157</v>
      </c>
      <c r="S16" s="402"/>
      <c r="T16" s="402"/>
      <c r="U16" s="402"/>
      <c r="V16" s="402"/>
      <c r="W16" s="418"/>
    </row>
    <row r="17" spans="2:23" ht="24.9" customHeight="1" x14ac:dyDescent="0.3">
      <c r="B17" s="404" t="s">
        <v>125</v>
      </c>
      <c r="C17" s="405"/>
      <c r="D17" s="405"/>
      <c r="E17" s="405"/>
      <c r="F17" s="405"/>
      <c r="G17" s="405"/>
      <c r="H17" s="405"/>
      <c r="I17" s="115">
        <f>IF(G15-M15&gt;0,(G15-M15)/1000,0)</f>
        <v>0</v>
      </c>
      <c r="J17" s="116" t="s">
        <v>127</v>
      </c>
      <c r="K17" s="117">
        <f>I17*3.6</f>
        <v>0</v>
      </c>
      <c r="L17" s="118" t="s">
        <v>102</v>
      </c>
      <c r="M17" s="240"/>
      <c r="N17" s="241"/>
      <c r="O17" s="241"/>
      <c r="P17" s="241"/>
      <c r="Q17" s="242"/>
      <c r="R17" s="401" t="s">
        <v>158</v>
      </c>
      <c r="S17" s="402"/>
      <c r="T17" s="402"/>
      <c r="U17" s="402"/>
      <c r="V17" s="402"/>
      <c r="W17" s="418"/>
    </row>
    <row r="18" spans="2:23" ht="24.9" customHeight="1" x14ac:dyDescent="0.3">
      <c r="B18" s="404" t="s">
        <v>128</v>
      </c>
      <c r="C18" s="405"/>
      <c r="D18" s="405"/>
      <c r="E18" s="405"/>
      <c r="F18" s="405"/>
      <c r="G18" s="405"/>
      <c r="H18" s="405"/>
      <c r="I18" s="115">
        <f>IF(F15-L15&gt;0,(F15-L15)/1000,0)</f>
        <v>0</v>
      </c>
      <c r="J18" s="116" t="s">
        <v>127</v>
      </c>
      <c r="K18" s="117">
        <f t="shared" ref="K18:K19" si="12">I18*3.6</f>
        <v>0</v>
      </c>
      <c r="L18" s="118" t="s">
        <v>102</v>
      </c>
      <c r="M18" s="240"/>
      <c r="N18" s="241"/>
      <c r="O18" s="241"/>
      <c r="P18" s="241"/>
      <c r="Q18" s="242"/>
      <c r="R18" s="401" t="s">
        <v>159</v>
      </c>
      <c r="S18" s="402"/>
      <c r="T18" s="406"/>
      <c r="U18" s="406"/>
      <c r="V18" s="406"/>
      <c r="W18" s="407"/>
    </row>
    <row r="19" spans="2:23" ht="24.9" customHeight="1" x14ac:dyDescent="0.3">
      <c r="B19" s="404" t="s">
        <v>170</v>
      </c>
      <c r="C19" s="405"/>
      <c r="D19" s="405"/>
      <c r="E19" s="405"/>
      <c r="F19" s="405"/>
      <c r="G19" s="405"/>
      <c r="H19" s="405"/>
      <c r="I19" s="115">
        <f>R15/1000</f>
        <v>0</v>
      </c>
      <c r="J19" s="116" t="s">
        <v>127</v>
      </c>
      <c r="K19" s="117">
        <f t="shared" si="12"/>
        <v>0</v>
      </c>
      <c r="L19" s="118" t="s">
        <v>102</v>
      </c>
      <c r="M19" s="240"/>
      <c r="N19" s="241"/>
      <c r="O19" s="241"/>
      <c r="P19" s="241"/>
      <c r="Q19" s="242"/>
      <c r="R19" s="12"/>
      <c r="S19" s="13"/>
      <c r="T19" s="406"/>
      <c r="U19" s="406"/>
      <c r="V19" s="406"/>
      <c r="W19" s="407"/>
    </row>
    <row r="20" spans="2:23" ht="24.9" customHeight="1" x14ac:dyDescent="0.3">
      <c r="B20" s="404" t="s">
        <v>171</v>
      </c>
      <c r="C20" s="405"/>
      <c r="D20" s="405"/>
      <c r="E20" s="405"/>
      <c r="F20" s="405"/>
      <c r="G20" s="405"/>
      <c r="H20" s="405"/>
      <c r="I20" s="119" t="str">
        <f>S15</f>
        <v>-</v>
      </c>
      <c r="J20" s="116"/>
      <c r="K20" s="117"/>
      <c r="L20" s="118"/>
      <c r="M20" s="240"/>
      <c r="N20" s="241"/>
      <c r="O20" s="241"/>
      <c r="P20" s="241"/>
      <c r="Q20" s="242"/>
      <c r="R20" s="12"/>
      <c r="S20" s="13"/>
      <c r="T20" s="406"/>
      <c r="U20" s="406"/>
      <c r="V20" s="406"/>
      <c r="W20" s="407"/>
    </row>
    <row r="21" spans="2:23" ht="24.9" customHeight="1" x14ac:dyDescent="0.3">
      <c r="B21" s="404" t="s">
        <v>172</v>
      </c>
      <c r="C21" s="405"/>
      <c r="D21" s="405"/>
      <c r="E21" s="405"/>
      <c r="F21" s="405"/>
      <c r="G21" s="405"/>
      <c r="H21" s="405"/>
      <c r="I21" s="115">
        <f>T15/1000</f>
        <v>0</v>
      </c>
      <c r="J21" s="116" t="s">
        <v>127</v>
      </c>
      <c r="K21" s="117">
        <f>I21*3.6</f>
        <v>0</v>
      </c>
      <c r="L21" s="118" t="s">
        <v>102</v>
      </c>
      <c r="M21" s="240"/>
      <c r="N21" s="241"/>
      <c r="O21" s="241"/>
      <c r="P21" s="241"/>
      <c r="Q21" s="242"/>
      <c r="R21" s="12"/>
      <c r="S21" s="13"/>
      <c r="T21" s="406"/>
      <c r="U21" s="406"/>
      <c r="V21" s="406"/>
      <c r="W21" s="407"/>
    </row>
    <row r="22" spans="2:23" ht="24.9" customHeight="1" x14ac:dyDescent="0.3">
      <c r="B22" s="404" t="s">
        <v>173</v>
      </c>
      <c r="C22" s="405"/>
      <c r="D22" s="405"/>
      <c r="E22" s="405"/>
      <c r="F22" s="405"/>
      <c r="G22" s="405"/>
      <c r="H22" s="405"/>
      <c r="I22" s="119" t="str">
        <f>U15</f>
        <v>-</v>
      </c>
      <c r="J22" s="116"/>
      <c r="K22" s="117"/>
      <c r="L22" s="118"/>
      <c r="M22" s="240"/>
      <c r="N22" s="241"/>
      <c r="O22" s="241"/>
      <c r="P22" s="241"/>
      <c r="Q22" s="242"/>
      <c r="R22" s="12"/>
      <c r="S22" s="13"/>
      <c r="T22" s="406"/>
      <c r="U22" s="406"/>
      <c r="V22" s="406"/>
      <c r="W22" s="407"/>
    </row>
    <row r="23" spans="2:23" ht="24.9" customHeight="1" x14ac:dyDescent="0.3">
      <c r="B23" s="410" t="s">
        <v>174</v>
      </c>
      <c r="C23" s="411"/>
      <c r="D23" s="411"/>
      <c r="E23" s="411"/>
      <c r="F23" s="411"/>
      <c r="G23" s="411"/>
      <c r="H23" s="411"/>
      <c r="I23" s="120">
        <f>V15</f>
        <v>0</v>
      </c>
      <c r="J23" s="121" t="s">
        <v>55</v>
      </c>
      <c r="K23" s="122"/>
      <c r="L23" s="123"/>
      <c r="M23" s="415"/>
      <c r="N23" s="416"/>
      <c r="O23" s="416"/>
      <c r="P23" s="416"/>
      <c r="Q23" s="417"/>
      <c r="R23" s="14"/>
      <c r="S23" s="15"/>
      <c r="T23" s="408"/>
      <c r="U23" s="408"/>
      <c r="V23" s="408"/>
      <c r="W23" s="409"/>
    </row>
    <row r="24" spans="2:23" ht="24.9" customHeight="1" x14ac:dyDescent="0.3">
      <c r="B24" s="403" t="s">
        <v>225</v>
      </c>
      <c r="C24" s="403"/>
      <c r="D24" s="403"/>
      <c r="E24" s="403"/>
      <c r="F24" s="403"/>
      <c r="G24" s="403"/>
      <c r="H24" s="403"/>
      <c r="I24" s="403"/>
      <c r="J24" s="403"/>
      <c r="K24" s="403"/>
      <c r="L24" s="403"/>
      <c r="M24" s="403"/>
      <c r="N24" s="403"/>
      <c r="O24" s="403"/>
      <c r="P24" s="403"/>
      <c r="Q24" s="403"/>
      <c r="R24" s="403"/>
      <c r="S24" s="403"/>
      <c r="T24" s="403"/>
      <c r="U24" s="403"/>
      <c r="V24" s="403"/>
      <c r="W24" s="403"/>
    </row>
    <row r="25" spans="2:23" ht="24.9" customHeight="1" x14ac:dyDescent="0.3">
      <c r="B25" s="403"/>
      <c r="C25" s="403"/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403"/>
      <c r="P25" s="403"/>
      <c r="Q25" s="403"/>
      <c r="R25" s="403"/>
      <c r="S25" s="403"/>
      <c r="T25" s="403"/>
      <c r="U25" s="403"/>
      <c r="V25" s="403"/>
      <c r="W25" s="403"/>
    </row>
    <row r="26" spans="2:23" ht="24.9" customHeight="1" x14ac:dyDescent="0.3"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  <c r="N26" s="403"/>
      <c r="O26" s="403"/>
      <c r="P26" s="403"/>
      <c r="Q26" s="403"/>
      <c r="R26" s="403"/>
      <c r="S26" s="403"/>
      <c r="T26" s="403"/>
      <c r="U26" s="403"/>
      <c r="V26" s="403"/>
      <c r="W26" s="403"/>
    </row>
    <row r="27" spans="2:23" ht="24.9" customHeight="1" x14ac:dyDescent="0.3"/>
    <row r="28" spans="2:23" ht="24.9" customHeight="1" x14ac:dyDescent="0.3"/>
    <row r="29" spans="2:23" ht="24.9" customHeight="1" x14ac:dyDescent="0.3"/>
    <row r="30" spans="2:23" ht="24.9" customHeight="1" x14ac:dyDescent="0.3"/>
    <row r="31" spans="2:23" ht="24.9" customHeight="1" x14ac:dyDescent="0.3"/>
    <row r="32" spans="2:23" ht="24.9" customHeight="1" x14ac:dyDescent="0.3"/>
    <row r="33" ht="24.9" customHeight="1" x14ac:dyDescent="0.3"/>
  </sheetData>
  <sheetProtection algorithmName="SHA-512" hashValue="m55rGHC20+hlUVhSch6+xaXlzopGQlefwLclwaSyr/1Sxsxf3Q7sLeWdMvpurgXzEexpWiJxxVuhYvgx3V3EJA==" saltValue="hMLPSqZsrV5VwBXawnohdA==" spinCount="100000" sheet="1" formatCells="0" formatColumns="0" formatRows="0" insertColumns="0" insertRows="0" deleteColumns="0" deleteRows="0"/>
  <mergeCells count="52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C9:E9"/>
    <mergeCell ref="J5:J6"/>
    <mergeCell ref="K5:K6"/>
    <mergeCell ref="M5:N5"/>
    <mergeCell ref="O5:O6"/>
    <mergeCell ref="C7:E7"/>
    <mergeCell ref="C8:E8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  <mergeCell ref="V5:W5"/>
    <mergeCell ref="P5:P6"/>
    <mergeCell ref="Q5:Q6"/>
    <mergeCell ref="AB6:AC7"/>
    <mergeCell ref="AF6:AG7"/>
    <mergeCell ref="AD6:AE7"/>
    <mergeCell ref="Z6:AA7"/>
    <mergeCell ref="Z5:AI5"/>
    <mergeCell ref="AH6:AI7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75" zoomScaleNormal="100" zoomScaleSheetLayoutView="75" workbookViewId="0">
      <selection activeCell="O2" sqref="O2:Y33"/>
    </sheetView>
  </sheetViews>
  <sheetFormatPr defaultRowHeight="14.4" x14ac:dyDescent="0.3"/>
  <cols>
    <col min="2" max="14" width="12.6640625" customWidth="1"/>
    <col min="15" max="25" width="10.6640625" customWidth="1"/>
  </cols>
  <sheetData>
    <row r="2" spans="2:25" ht="50.1" customHeight="1" x14ac:dyDescent="0.3">
      <c r="B2" s="423" t="str">
        <f>IF('1.StrTytułowa'!E9&lt;&gt;"",'1.StrTytułowa'!E9,"")</f>
        <v/>
      </c>
      <c r="C2" s="423"/>
      <c r="D2" s="423"/>
      <c r="E2" s="423" t="str">
        <f>IF('1.StrTytułowa'!E7&lt;&gt;"",'1.StrTytułowa'!E7,"")</f>
        <v/>
      </c>
      <c r="F2" s="423"/>
      <c r="G2" s="423"/>
      <c r="H2" s="423"/>
      <c r="I2" s="423"/>
      <c r="J2" s="423"/>
      <c r="K2" s="423"/>
      <c r="L2" s="423"/>
      <c r="M2" s="423"/>
      <c r="N2" s="423"/>
      <c r="O2" s="422" t="s">
        <v>235</v>
      </c>
      <c r="P2" s="422"/>
      <c r="Q2" s="422"/>
      <c r="R2" s="422"/>
      <c r="S2" s="422"/>
      <c r="T2" s="422"/>
      <c r="U2" s="422"/>
      <c r="V2" s="422"/>
      <c r="W2" s="422"/>
      <c r="X2" s="422"/>
      <c r="Y2" s="422"/>
    </row>
    <row r="3" spans="2:25" ht="62.25" customHeight="1" x14ac:dyDescent="0.3">
      <c r="B3" s="424" t="s">
        <v>184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2"/>
      <c r="P3" s="422"/>
      <c r="Q3" s="422"/>
      <c r="R3" s="422"/>
      <c r="S3" s="422"/>
      <c r="T3" s="422"/>
      <c r="U3" s="422"/>
      <c r="V3" s="422"/>
      <c r="W3" s="422"/>
      <c r="X3" s="422"/>
      <c r="Y3" s="422"/>
    </row>
    <row r="4" spans="2:25" ht="39.9" customHeight="1" x14ac:dyDescent="0.3">
      <c r="B4" s="419" t="s">
        <v>197</v>
      </c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</row>
    <row r="5" spans="2:25" ht="24.9" customHeight="1" x14ac:dyDescent="0.3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420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</row>
    <row r="6" spans="2:25" ht="24.9" customHeight="1" x14ac:dyDescent="0.3"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</row>
    <row r="7" spans="2:25" ht="24.9" customHeight="1" x14ac:dyDescent="0.3"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2"/>
      <c r="P7" s="422"/>
      <c r="Q7" s="422"/>
      <c r="R7" s="422"/>
      <c r="S7" s="422"/>
      <c r="T7" s="422"/>
      <c r="U7" s="422"/>
      <c r="V7" s="422"/>
      <c r="W7" s="422"/>
      <c r="X7" s="422"/>
      <c r="Y7" s="422"/>
    </row>
    <row r="8" spans="2:25" ht="24.9" customHeight="1" x14ac:dyDescent="0.3"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2"/>
      <c r="P8" s="422"/>
      <c r="Q8" s="422"/>
      <c r="R8" s="422"/>
      <c r="S8" s="422"/>
      <c r="T8" s="422"/>
      <c r="U8" s="422"/>
      <c r="V8" s="422"/>
      <c r="W8" s="422"/>
      <c r="X8" s="422"/>
      <c r="Y8" s="422"/>
    </row>
    <row r="9" spans="2:25" ht="24.9" customHeight="1" x14ac:dyDescent="0.3">
      <c r="B9" s="420"/>
      <c r="C9" s="420"/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2"/>
      <c r="P9" s="422"/>
      <c r="Q9" s="422"/>
      <c r="R9" s="422"/>
      <c r="S9" s="422"/>
      <c r="T9" s="422"/>
      <c r="U9" s="422"/>
      <c r="V9" s="422"/>
      <c r="W9" s="422"/>
      <c r="X9" s="422"/>
      <c r="Y9" s="422"/>
    </row>
    <row r="10" spans="2:25" ht="24.9" customHeight="1" x14ac:dyDescent="0.3"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</row>
    <row r="11" spans="2:25" ht="24.9" customHeight="1" x14ac:dyDescent="0.3"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2"/>
      <c r="P11" s="422"/>
      <c r="Q11" s="422"/>
      <c r="R11" s="422"/>
      <c r="S11" s="422"/>
      <c r="T11" s="422"/>
      <c r="U11" s="422"/>
      <c r="V11" s="422"/>
      <c r="W11" s="422"/>
      <c r="X11" s="422"/>
      <c r="Y11" s="422"/>
    </row>
    <row r="12" spans="2:25" ht="24.9" customHeight="1" x14ac:dyDescent="0.3">
      <c r="B12" s="420"/>
      <c r="C12" s="420"/>
      <c r="D12" s="420"/>
      <c r="E12" s="420"/>
      <c r="F12" s="420"/>
      <c r="G12" s="420"/>
      <c r="H12" s="420"/>
      <c r="I12" s="420"/>
      <c r="J12" s="420"/>
      <c r="K12" s="420"/>
      <c r="L12" s="420"/>
      <c r="M12" s="420"/>
      <c r="N12" s="420"/>
      <c r="O12" s="422"/>
      <c r="P12" s="422"/>
      <c r="Q12" s="422"/>
      <c r="R12" s="422"/>
      <c r="S12" s="422"/>
      <c r="T12" s="422"/>
      <c r="U12" s="422"/>
      <c r="V12" s="422"/>
      <c r="W12" s="422"/>
      <c r="X12" s="422"/>
      <c r="Y12" s="422"/>
    </row>
    <row r="13" spans="2:25" ht="24.9" customHeight="1" x14ac:dyDescent="0.3">
      <c r="B13" s="420"/>
      <c r="C13" s="420"/>
      <c r="D13" s="420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2"/>
      <c r="P13" s="422"/>
      <c r="Q13" s="422"/>
      <c r="R13" s="422"/>
      <c r="S13" s="422"/>
      <c r="T13" s="422"/>
      <c r="U13" s="422"/>
      <c r="V13" s="422"/>
      <c r="W13" s="422"/>
      <c r="X13" s="422"/>
      <c r="Y13" s="422"/>
    </row>
    <row r="14" spans="2:25" ht="24.9" customHeight="1" x14ac:dyDescent="0.3"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</row>
    <row r="15" spans="2:25" ht="24.9" customHeight="1" x14ac:dyDescent="0.3">
      <c r="B15" s="420"/>
      <c r="C15" s="420"/>
      <c r="D15" s="420"/>
      <c r="E15" s="420"/>
      <c r="F15" s="420"/>
      <c r="G15" s="420"/>
      <c r="H15" s="420"/>
      <c r="I15" s="420"/>
      <c r="J15" s="420"/>
      <c r="K15" s="420"/>
      <c r="L15" s="420"/>
      <c r="M15" s="420"/>
      <c r="N15" s="420"/>
      <c r="O15" s="422"/>
      <c r="P15" s="422"/>
      <c r="Q15" s="422"/>
      <c r="R15" s="422"/>
      <c r="S15" s="422"/>
      <c r="T15" s="422"/>
      <c r="U15" s="422"/>
      <c r="V15" s="422"/>
      <c r="W15" s="422"/>
      <c r="X15" s="422"/>
      <c r="Y15" s="422"/>
    </row>
    <row r="16" spans="2:25" ht="24.9" customHeight="1" x14ac:dyDescent="0.3">
      <c r="B16" s="420"/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2"/>
      <c r="P16" s="422"/>
      <c r="Q16" s="422"/>
      <c r="R16" s="422"/>
      <c r="S16" s="422"/>
      <c r="T16" s="422"/>
      <c r="U16" s="422"/>
      <c r="V16" s="422"/>
      <c r="W16" s="422"/>
      <c r="X16" s="422"/>
      <c r="Y16" s="422"/>
    </row>
    <row r="17" spans="2:25" ht="24.9" customHeight="1" x14ac:dyDescent="0.3">
      <c r="B17" s="420"/>
      <c r="C17" s="420"/>
      <c r="D17" s="420"/>
      <c r="E17" s="420"/>
      <c r="F17" s="420"/>
      <c r="G17" s="420"/>
      <c r="H17" s="420"/>
      <c r="I17" s="420"/>
      <c r="J17" s="420"/>
      <c r="K17" s="420"/>
      <c r="L17" s="420"/>
      <c r="M17" s="420"/>
      <c r="N17" s="420"/>
      <c r="O17" s="422"/>
      <c r="P17" s="422"/>
      <c r="Q17" s="422"/>
      <c r="R17" s="422"/>
      <c r="S17" s="422"/>
      <c r="T17" s="422"/>
      <c r="U17" s="422"/>
      <c r="V17" s="422"/>
      <c r="W17" s="422"/>
      <c r="X17" s="422"/>
      <c r="Y17" s="422"/>
    </row>
    <row r="18" spans="2:25" ht="24.9" customHeight="1" x14ac:dyDescent="0.3">
      <c r="B18" s="420"/>
      <c r="C18" s="420"/>
      <c r="D18" s="420"/>
      <c r="E18" s="420"/>
      <c r="F18" s="420"/>
      <c r="G18" s="420"/>
      <c r="H18" s="420"/>
      <c r="I18" s="420"/>
      <c r="J18" s="420"/>
      <c r="K18" s="420"/>
      <c r="L18" s="420"/>
      <c r="M18" s="420"/>
      <c r="N18" s="420"/>
      <c r="O18" s="422"/>
      <c r="P18" s="422"/>
      <c r="Q18" s="422"/>
      <c r="R18" s="422"/>
      <c r="S18" s="422"/>
      <c r="T18" s="422"/>
      <c r="U18" s="422"/>
      <c r="V18" s="422"/>
      <c r="W18" s="422"/>
      <c r="X18" s="422"/>
      <c r="Y18" s="422"/>
    </row>
    <row r="19" spans="2:25" ht="39.9" customHeight="1" x14ac:dyDescent="0.3">
      <c r="B19" s="419" t="s">
        <v>198</v>
      </c>
      <c r="C19" s="419"/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22"/>
      <c r="P19" s="422"/>
      <c r="Q19" s="422"/>
      <c r="R19" s="422"/>
      <c r="S19" s="422"/>
      <c r="T19" s="422"/>
      <c r="U19" s="422"/>
      <c r="V19" s="422"/>
      <c r="W19" s="422"/>
      <c r="X19" s="422"/>
      <c r="Y19" s="422"/>
    </row>
    <row r="20" spans="2:25" ht="24.9" customHeight="1" x14ac:dyDescent="0.3">
      <c r="B20" s="420"/>
      <c r="C20" s="420"/>
      <c r="D20" s="420"/>
      <c r="E20" s="420"/>
      <c r="F20" s="420"/>
      <c r="G20" s="420"/>
      <c r="H20" s="420"/>
      <c r="I20" s="420"/>
      <c r="J20" s="420"/>
      <c r="K20" s="420"/>
      <c r="L20" s="420"/>
      <c r="M20" s="420"/>
      <c r="N20" s="420"/>
      <c r="O20" s="422"/>
      <c r="P20" s="422"/>
      <c r="Q20" s="422"/>
      <c r="R20" s="422"/>
      <c r="S20" s="422"/>
      <c r="T20" s="422"/>
      <c r="U20" s="422"/>
      <c r="V20" s="422"/>
      <c r="W20" s="422"/>
      <c r="X20" s="422"/>
      <c r="Y20" s="422"/>
    </row>
    <row r="21" spans="2:25" ht="24.9" customHeight="1" x14ac:dyDescent="0.3">
      <c r="B21" s="420"/>
      <c r="C21" s="420"/>
      <c r="D21" s="420"/>
      <c r="E21" s="420"/>
      <c r="F21" s="420"/>
      <c r="G21" s="420"/>
      <c r="H21" s="420"/>
      <c r="I21" s="420"/>
      <c r="J21" s="420"/>
      <c r="K21" s="420"/>
      <c r="L21" s="420"/>
      <c r="M21" s="420"/>
      <c r="N21" s="420"/>
      <c r="O21" s="422"/>
      <c r="P21" s="422"/>
      <c r="Q21" s="422"/>
      <c r="R21" s="422"/>
      <c r="S21" s="422"/>
      <c r="T21" s="422"/>
      <c r="U21" s="422"/>
      <c r="V21" s="422"/>
      <c r="W21" s="422"/>
      <c r="X21" s="422"/>
      <c r="Y21" s="422"/>
    </row>
    <row r="22" spans="2:25" ht="24.9" customHeight="1" x14ac:dyDescent="0.3">
      <c r="B22" s="420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0"/>
      <c r="O22" s="422"/>
      <c r="P22" s="422"/>
      <c r="Q22" s="422"/>
      <c r="R22" s="422"/>
      <c r="S22" s="422"/>
      <c r="T22" s="422"/>
      <c r="U22" s="422"/>
      <c r="V22" s="422"/>
      <c r="W22" s="422"/>
      <c r="X22" s="422"/>
      <c r="Y22" s="422"/>
    </row>
    <row r="23" spans="2:25" ht="24.9" customHeight="1" x14ac:dyDescent="0.3">
      <c r="B23" s="420"/>
      <c r="C23" s="420"/>
      <c r="D23" s="420"/>
      <c r="E23" s="420"/>
      <c r="F23" s="420"/>
      <c r="G23" s="420"/>
      <c r="H23" s="420"/>
      <c r="I23" s="420"/>
      <c r="J23" s="420"/>
      <c r="K23" s="420"/>
      <c r="L23" s="420"/>
      <c r="M23" s="420"/>
      <c r="N23" s="420"/>
      <c r="O23" s="422"/>
      <c r="P23" s="422"/>
      <c r="Q23" s="422"/>
      <c r="R23" s="422"/>
      <c r="S23" s="422"/>
      <c r="T23" s="422"/>
      <c r="U23" s="422"/>
      <c r="V23" s="422"/>
      <c r="W23" s="422"/>
      <c r="X23" s="422"/>
      <c r="Y23" s="422"/>
    </row>
    <row r="24" spans="2:25" ht="24.9" customHeight="1" x14ac:dyDescent="0.3">
      <c r="B24" s="420"/>
      <c r="C24" s="420"/>
      <c r="D24" s="420"/>
      <c r="E24" s="420"/>
      <c r="F24" s="420"/>
      <c r="G24" s="420"/>
      <c r="H24" s="420"/>
      <c r="I24" s="420"/>
      <c r="J24" s="420"/>
      <c r="K24" s="420"/>
      <c r="L24" s="420"/>
      <c r="M24" s="420"/>
      <c r="N24" s="420"/>
      <c r="O24" s="422"/>
      <c r="P24" s="422"/>
      <c r="Q24" s="422"/>
      <c r="R24" s="422"/>
      <c r="S24" s="422"/>
      <c r="T24" s="422"/>
      <c r="U24" s="422"/>
      <c r="V24" s="422"/>
      <c r="W24" s="422"/>
      <c r="X24" s="422"/>
      <c r="Y24" s="422"/>
    </row>
    <row r="25" spans="2:25" ht="24.9" customHeight="1" x14ac:dyDescent="0.3">
      <c r="B25" s="420"/>
      <c r="C25" s="420"/>
      <c r="D25" s="420"/>
      <c r="E25" s="420"/>
      <c r="F25" s="420"/>
      <c r="G25" s="420"/>
      <c r="H25" s="420"/>
      <c r="I25" s="420"/>
      <c r="J25" s="420"/>
      <c r="K25" s="420"/>
      <c r="L25" s="420"/>
      <c r="M25" s="420"/>
      <c r="N25" s="420"/>
      <c r="O25" s="422"/>
      <c r="P25" s="422"/>
      <c r="Q25" s="422"/>
      <c r="R25" s="422"/>
      <c r="S25" s="422"/>
      <c r="T25" s="422"/>
      <c r="U25" s="422"/>
      <c r="V25" s="422"/>
      <c r="W25" s="422"/>
      <c r="X25" s="422"/>
      <c r="Y25" s="422"/>
    </row>
    <row r="26" spans="2:25" ht="24.9" customHeight="1" x14ac:dyDescent="0.3">
      <c r="B26" s="420"/>
      <c r="C26" s="420"/>
      <c r="D26" s="420"/>
      <c r="E26" s="420"/>
      <c r="F26" s="420"/>
      <c r="G26" s="420"/>
      <c r="H26" s="420"/>
      <c r="I26" s="420"/>
      <c r="J26" s="420"/>
      <c r="K26" s="420"/>
      <c r="L26" s="420"/>
      <c r="M26" s="420"/>
      <c r="N26" s="420"/>
      <c r="O26" s="422"/>
      <c r="P26" s="422"/>
      <c r="Q26" s="422"/>
      <c r="R26" s="422"/>
      <c r="S26" s="422"/>
      <c r="T26" s="422"/>
      <c r="U26" s="422"/>
      <c r="V26" s="422"/>
      <c r="W26" s="422"/>
      <c r="X26" s="422"/>
      <c r="Y26" s="422"/>
    </row>
    <row r="27" spans="2:25" ht="24.9" customHeight="1" x14ac:dyDescent="0.3"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2"/>
      <c r="P27" s="422"/>
      <c r="Q27" s="422"/>
      <c r="R27" s="422"/>
      <c r="S27" s="422"/>
      <c r="T27" s="422"/>
      <c r="U27" s="422"/>
      <c r="V27" s="422"/>
      <c r="W27" s="422"/>
      <c r="X27" s="422"/>
      <c r="Y27" s="422"/>
    </row>
    <row r="28" spans="2:25" ht="24.9" customHeight="1" x14ac:dyDescent="0.3">
      <c r="B28" s="420"/>
      <c r="C28" s="420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2"/>
      <c r="P28" s="422"/>
      <c r="Q28" s="422"/>
      <c r="R28" s="422"/>
      <c r="S28" s="422"/>
      <c r="T28" s="422"/>
      <c r="U28" s="422"/>
      <c r="V28" s="422"/>
      <c r="W28" s="422"/>
      <c r="X28" s="422"/>
      <c r="Y28" s="422"/>
    </row>
    <row r="29" spans="2:25" ht="24.9" customHeight="1" x14ac:dyDescent="0.3">
      <c r="B29" s="420"/>
      <c r="C29" s="420"/>
      <c r="D29" s="420"/>
      <c r="E29" s="420"/>
      <c r="F29" s="420"/>
      <c r="G29" s="420"/>
      <c r="H29" s="420"/>
      <c r="I29" s="420"/>
      <c r="J29" s="420"/>
      <c r="K29" s="420"/>
      <c r="L29" s="420"/>
      <c r="M29" s="420"/>
      <c r="N29" s="420"/>
      <c r="O29" s="422"/>
      <c r="P29" s="422"/>
      <c r="Q29" s="422"/>
      <c r="R29" s="422"/>
      <c r="S29" s="422"/>
      <c r="T29" s="422"/>
      <c r="U29" s="422"/>
      <c r="V29" s="422"/>
      <c r="W29" s="422"/>
      <c r="X29" s="422"/>
      <c r="Y29" s="422"/>
    </row>
    <row r="30" spans="2:25" ht="24.9" customHeight="1" x14ac:dyDescent="0.3">
      <c r="B30" s="420"/>
      <c r="C30" s="420"/>
      <c r="D30" s="420"/>
      <c r="E30" s="420"/>
      <c r="F30" s="420"/>
      <c r="G30" s="420"/>
      <c r="H30" s="420"/>
      <c r="I30" s="420"/>
      <c r="J30" s="420"/>
      <c r="K30" s="420"/>
      <c r="L30" s="420"/>
      <c r="M30" s="420"/>
      <c r="N30" s="420"/>
      <c r="O30" s="422"/>
      <c r="P30" s="422"/>
      <c r="Q30" s="422"/>
      <c r="R30" s="422"/>
      <c r="S30" s="422"/>
      <c r="T30" s="422"/>
      <c r="U30" s="422"/>
      <c r="V30" s="422"/>
      <c r="W30" s="422"/>
      <c r="X30" s="422"/>
      <c r="Y30" s="422"/>
    </row>
    <row r="31" spans="2:25" ht="24.9" customHeight="1" x14ac:dyDescent="0.3">
      <c r="B31" s="420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2"/>
      <c r="P31" s="422"/>
      <c r="Q31" s="422"/>
      <c r="R31" s="422"/>
      <c r="S31" s="422"/>
      <c r="T31" s="422"/>
      <c r="U31" s="422"/>
      <c r="V31" s="422"/>
      <c r="W31" s="422"/>
      <c r="X31" s="422"/>
      <c r="Y31" s="422"/>
    </row>
    <row r="32" spans="2:25" ht="24.9" customHeight="1" x14ac:dyDescent="0.3">
      <c r="B32" s="420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2"/>
      <c r="P32" s="422"/>
      <c r="Q32" s="422"/>
      <c r="R32" s="422"/>
      <c r="S32" s="422"/>
      <c r="T32" s="422"/>
      <c r="U32" s="422"/>
      <c r="V32" s="422"/>
      <c r="W32" s="422"/>
      <c r="X32" s="422"/>
      <c r="Y32" s="422"/>
    </row>
    <row r="33" spans="2:25" ht="24.9" customHeight="1" x14ac:dyDescent="0.3">
      <c r="B33" s="420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2"/>
      <c r="P33" s="422"/>
      <c r="Q33" s="422"/>
      <c r="R33" s="422"/>
      <c r="S33" s="422"/>
      <c r="T33" s="422"/>
      <c r="U33" s="422"/>
      <c r="V33" s="422"/>
      <c r="W33" s="422"/>
      <c r="X33" s="422"/>
      <c r="Y33" s="422"/>
    </row>
    <row r="34" spans="2:25" ht="39.9" customHeight="1" x14ac:dyDescent="0.3">
      <c r="B34" s="419" t="s">
        <v>199</v>
      </c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</row>
    <row r="35" spans="2:25" ht="24.9" customHeight="1" x14ac:dyDescent="0.3">
      <c r="B35" s="420"/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  <c r="N35" s="420"/>
    </row>
    <row r="36" spans="2:25" ht="24.9" customHeight="1" x14ac:dyDescent="0.3">
      <c r="B36" s="420"/>
      <c r="C36" s="420"/>
      <c r="D36" s="420"/>
      <c r="E36" s="420"/>
      <c r="F36" s="420"/>
      <c r="G36" s="420"/>
      <c r="H36" s="420"/>
      <c r="I36" s="420"/>
      <c r="J36" s="420"/>
      <c r="K36" s="420"/>
      <c r="L36" s="420"/>
      <c r="M36" s="420"/>
      <c r="N36" s="420"/>
    </row>
    <row r="37" spans="2:25" ht="24.9" customHeight="1" x14ac:dyDescent="0.3">
      <c r="B37" s="420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</row>
    <row r="38" spans="2:25" ht="24.9" customHeight="1" x14ac:dyDescent="0.3">
      <c r="B38" s="420"/>
      <c r="C38" s="420"/>
      <c r="D38" s="420"/>
      <c r="E38" s="420"/>
      <c r="F38" s="420"/>
      <c r="G38" s="420"/>
      <c r="H38" s="420"/>
      <c r="I38" s="420"/>
      <c r="J38" s="420"/>
      <c r="K38" s="420"/>
      <c r="L38" s="420"/>
      <c r="M38" s="420"/>
      <c r="N38" s="420"/>
    </row>
    <row r="39" spans="2:25" ht="24.9" customHeight="1" x14ac:dyDescent="0.3">
      <c r="B39" s="420"/>
      <c r="C39" s="420"/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</row>
    <row r="40" spans="2:25" ht="24.9" customHeight="1" x14ac:dyDescent="0.3"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420"/>
      <c r="M40" s="420"/>
      <c r="N40" s="420"/>
    </row>
    <row r="41" spans="2:25" ht="24.9" customHeight="1" x14ac:dyDescent="0.3">
      <c r="B41" s="420"/>
      <c r="C41" s="420"/>
      <c r="D41" s="420"/>
      <c r="E41" s="420"/>
      <c r="F41" s="420"/>
      <c r="G41" s="420"/>
      <c r="H41" s="420"/>
      <c r="I41" s="420"/>
      <c r="J41" s="420"/>
      <c r="K41" s="420"/>
      <c r="L41" s="420"/>
      <c r="M41" s="420"/>
      <c r="N41" s="420"/>
    </row>
    <row r="42" spans="2:25" ht="24.9" customHeight="1" x14ac:dyDescent="0.3">
      <c r="B42" s="420"/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  <c r="N42" s="420"/>
    </row>
    <row r="43" spans="2:25" ht="24.9" customHeight="1" x14ac:dyDescent="0.3">
      <c r="B43" s="420"/>
      <c r="C43" s="420"/>
      <c r="D43" s="420"/>
      <c r="E43" s="420"/>
      <c r="F43" s="420"/>
      <c r="G43" s="420"/>
      <c r="H43" s="420"/>
      <c r="I43" s="420"/>
      <c r="J43" s="420"/>
      <c r="K43" s="420"/>
      <c r="L43" s="420"/>
      <c r="M43" s="420"/>
      <c r="N43" s="420"/>
    </row>
    <row r="44" spans="2:25" ht="24.9" customHeight="1" x14ac:dyDescent="0.3">
      <c r="B44" s="420"/>
      <c r="C44" s="420"/>
      <c r="D44" s="420"/>
      <c r="E44" s="420"/>
      <c r="F44" s="420"/>
      <c r="G44" s="420"/>
      <c r="H44" s="420"/>
      <c r="I44" s="420"/>
      <c r="J44" s="420"/>
      <c r="K44" s="420"/>
      <c r="L44" s="420"/>
      <c r="M44" s="420"/>
      <c r="N44" s="420"/>
    </row>
    <row r="45" spans="2:25" ht="24.9" customHeight="1" x14ac:dyDescent="0.3">
      <c r="B45" s="420"/>
      <c r="C45" s="420"/>
      <c r="D45" s="420"/>
      <c r="E45" s="420"/>
      <c r="F45" s="420"/>
      <c r="G45" s="420"/>
      <c r="H45" s="420"/>
      <c r="I45" s="420"/>
      <c r="J45" s="420"/>
      <c r="K45" s="420"/>
      <c r="L45" s="420"/>
      <c r="M45" s="420"/>
      <c r="N45" s="420"/>
    </row>
    <row r="46" spans="2:25" ht="24.9" customHeight="1" x14ac:dyDescent="0.3">
      <c r="B46" s="420"/>
      <c r="C46" s="420"/>
      <c r="D46" s="420"/>
      <c r="E46" s="420"/>
      <c r="F46" s="420"/>
      <c r="G46" s="420"/>
      <c r="H46" s="420"/>
      <c r="I46" s="420"/>
      <c r="J46" s="420"/>
      <c r="K46" s="420"/>
      <c r="L46" s="420"/>
      <c r="M46" s="420"/>
      <c r="N46" s="420"/>
    </row>
    <row r="47" spans="2:25" ht="24.9" customHeight="1" x14ac:dyDescent="0.3">
      <c r="B47" s="420"/>
      <c r="C47" s="420"/>
      <c r="D47" s="420"/>
      <c r="E47" s="420"/>
      <c r="F47" s="420"/>
      <c r="G47" s="420"/>
      <c r="H47" s="420"/>
      <c r="I47" s="420"/>
      <c r="J47" s="420"/>
      <c r="K47" s="420"/>
      <c r="L47" s="420"/>
      <c r="M47" s="420"/>
      <c r="N47" s="420"/>
    </row>
    <row r="48" spans="2:25" ht="24.9" customHeight="1" x14ac:dyDescent="0.3">
      <c r="B48" s="420"/>
      <c r="C48" s="420"/>
      <c r="D48" s="420"/>
      <c r="E48" s="420"/>
      <c r="F48" s="420"/>
      <c r="G48" s="420"/>
      <c r="H48" s="420"/>
      <c r="I48" s="420"/>
      <c r="J48" s="420"/>
      <c r="K48" s="420"/>
      <c r="L48" s="420"/>
      <c r="M48" s="420"/>
      <c r="N48" s="420"/>
    </row>
    <row r="49" spans="2:14" ht="24.9" customHeight="1" x14ac:dyDescent="0.3">
      <c r="B49" s="421" t="s">
        <v>156</v>
      </c>
      <c r="C49" s="421"/>
      <c r="D49" s="421"/>
      <c r="E49" s="421"/>
      <c r="F49" s="421"/>
      <c r="G49" s="421"/>
      <c r="H49" s="421"/>
      <c r="I49" s="421"/>
      <c r="J49" s="421" t="s">
        <v>185</v>
      </c>
      <c r="K49" s="421"/>
      <c r="L49" s="421"/>
      <c r="M49" s="421"/>
      <c r="N49" s="421"/>
    </row>
    <row r="50" spans="2:14" ht="24.9" customHeight="1" x14ac:dyDescent="0.3">
      <c r="B50" s="421"/>
      <c r="C50" s="421"/>
      <c r="D50" s="421"/>
      <c r="E50" s="421"/>
      <c r="F50" s="421"/>
      <c r="G50" s="421"/>
      <c r="H50" s="421"/>
      <c r="I50" s="421"/>
      <c r="J50" s="421" t="s">
        <v>186</v>
      </c>
      <c r="K50" s="421"/>
      <c r="L50" s="421"/>
      <c r="M50" s="421"/>
      <c r="N50" s="421"/>
    </row>
    <row r="51" spans="2:14" ht="24.9" customHeight="1" x14ac:dyDescent="0.3">
      <c r="B51" s="421"/>
      <c r="C51" s="421"/>
      <c r="D51" s="421"/>
      <c r="E51" s="421"/>
      <c r="F51" s="421"/>
      <c r="G51" s="421"/>
      <c r="H51" s="421"/>
      <c r="I51" s="421"/>
      <c r="J51" s="124"/>
      <c r="K51" s="124"/>
      <c r="L51" s="421"/>
      <c r="M51" s="421"/>
      <c r="N51" s="421"/>
    </row>
    <row r="52" spans="2:14" ht="24.9" customHeight="1" x14ac:dyDescent="0.3"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</row>
    <row r="53" spans="2:14" ht="24.9" customHeight="1" x14ac:dyDescent="0.3"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2:14" ht="24.9" customHeight="1" x14ac:dyDescent="0.3"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2:14" ht="24.9" customHeight="1" x14ac:dyDescent="0.3"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</row>
    <row r="56" spans="2:14" ht="24.9" customHeight="1" x14ac:dyDescent="0.3"/>
    <row r="57" spans="2:14" ht="24.9" customHeight="1" x14ac:dyDescent="0.3"/>
    <row r="58" spans="2:14" ht="24.9" customHeight="1" x14ac:dyDescent="0.3"/>
    <row r="59" spans="2:14" ht="24.9" customHeight="1" x14ac:dyDescent="0.3"/>
    <row r="60" spans="2:14" ht="24.9" customHeight="1" x14ac:dyDescent="0.3"/>
    <row r="61" spans="2:14" ht="24.9" customHeight="1" x14ac:dyDescent="0.3"/>
    <row r="62" spans="2:14" ht="24.9" customHeight="1" x14ac:dyDescent="0.3"/>
    <row r="63" spans="2:14" ht="24.9" customHeight="1" x14ac:dyDescent="0.3"/>
    <row r="64" spans="2:14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</sheetData>
  <sheetProtection algorithmName="SHA-512" hashValue="NzkFmHgs1MLzR4qkMuQI36P5ItOntd9XBQ2ULkjRrrbMTtoh8XPdhMHU5shcHftpAO1vR23qdZ8NDqyiWvrzrQ==" saltValue="qYKM3sPNeqtfxNMo6rHtdQ==" spinCount="100000" sheet="1" formatCells="0" formatColumns="0" formatRows="0" insertColumns="0" insertRows="0" deleteColumns="0" deleteRows="0"/>
  <mergeCells count="15">
    <mergeCell ref="O2:Y33"/>
    <mergeCell ref="B2:D2"/>
    <mergeCell ref="E2:N2"/>
    <mergeCell ref="B3:N3"/>
    <mergeCell ref="B4:N4"/>
    <mergeCell ref="B19:N19"/>
    <mergeCell ref="B5:N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P20"/>
  <sheetViews>
    <sheetView view="pageBreakPreview" zoomScale="75" zoomScaleNormal="100" zoomScaleSheetLayoutView="75" workbookViewId="0">
      <selection activeCell="AJ11" sqref="AJ11"/>
    </sheetView>
  </sheetViews>
  <sheetFormatPr defaultRowHeight="14.4" x14ac:dyDescent="0.3"/>
  <cols>
    <col min="1" max="1" width="6.6640625" customWidth="1"/>
    <col min="2" max="2" width="5.6640625" customWidth="1"/>
    <col min="3" max="5" width="12.6640625" customWidth="1"/>
    <col min="6" max="21" width="10.6640625" customWidth="1"/>
    <col min="22" max="23" width="14.6640625" customWidth="1"/>
    <col min="24" max="26" width="10.6640625" hidden="1" customWidth="1"/>
    <col min="27" max="27" width="10.6640625" customWidth="1"/>
    <col min="28" max="28" width="14.6640625" customWidth="1"/>
    <col min="29" max="34" width="10.6640625" customWidth="1"/>
    <col min="42" max="42" width="0" hidden="1" customWidth="1"/>
  </cols>
  <sheetData>
    <row r="1" spans="2:42" ht="15.75" customHeight="1" x14ac:dyDescent="0.3"/>
    <row r="2" spans="2:42" ht="50.1" customHeight="1" x14ac:dyDescent="0.3">
      <c r="B2" s="248" t="str">
        <f>IF('1.StrTytułowa'!E9&lt;&gt;"",'1.StrTytułowa'!E9,"")</f>
        <v/>
      </c>
      <c r="C2" s="249"/>
      <c r="D2" s="249"/>
      <c r="E2" s="250" t="str">
        <f>IF('1.StrTytułowa'!E7&lt;&gt;"",'1.StrTytułowa'!E7,"")</f>
        <v/>
      </c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1"/>
    </row>
    <row r="3" spans="2:42" ht="50.1" customHeight="1" x14ac:dyDescent="0.3">
      <c r="B3" s="252" t="s">
        <v>132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4"/>
    </row>
    <row r="4" spans="2:42" ht="75" customHeight="1" x14ac:dyDescent="0.3">
      <c r="B4" s="255" t="s">
        <v>58</v>
      </c>
      <c r="C4" s="256" t="s">
        <v>133</v>
      </c>
      <c r="D4" s="256"/>
      <c r="E4" s="256"/>
      <c r="F4" s="257"/>
      <c r="G4" s="257"/>
      <c r="H4" s="256" t="s">
        <v>134</v>
      </c>
      <c r="I4" s="256"/>
      <c r="J4" s="256"/>
      <c r="K4" s="256"/>
      <c r="L4" s="256"/>
      <c r="M4" s="255" t="s">
        <v>135</v>
      </c>
      <c r="N4" s="255"/>
      <c r="O4" s="255"/>
      <c r="P4" s="255"/>
      <c r="Q4" s="255"/>
      <c r="R4" s="258" t="s">
        <v>136</v>
      </c>
      <c r="S4" s="259"/>
      <c r="T4" s="259"/>
      <c r="U4" s="260"/>
      <c r="V4" s="261" t="s">
        <v>137</v>
      </c>
      <c r="W4" s="262"/>
      <c r="X4" s="261" t="s">
        <v>178</v>
      </c>
      <c r="Y4" s="257"/>
      <c r="Z4" s="257"/>
      <c r="AA4" s="258" t="s">
        <v>138</v>
      </c>
      <c r="AB4" s="260"/>
      <c r="AC4" s="261" t="s">
        <v>139</v>
      </c>
      <c r="AD4" s="262"/>
    </row>
    <row r="5" spans="2:42" ht="179.4" x14ac:dyDescent="0.3">
      <c r="B5" s="255"/>
      <c r="C5" s="256"/>
      <c r="D5" s="256"/>
      <c r="E5" s="256"/>
      <c r="F5" s="24" t="s">
        <v>140</v>
      </c>
      <c r="G5" s="24" t="s">
        <v>223</v>
      </c>
      <c r="H5" s="25" t="s">
        <v>141</v>
      </c>
      <c r="I5" s="25" t="s">
        <v>142</v>
      </c>
      <c r="J5" s="25" t="s">
        <v>143</v>
      </c>
      <c r="K5" s="25" t="s">
        <v>144</v>
      </c>
      <c r="L5" s="25" t="s">
        <v>145</v>
      </c>
      <c r="M5" s="24" t="s">
        <v>146</v>
      </c>
      <c r="N5" s="24" t="s">
        <v>147</v>
      </c>
      <c r="O5" s="24" t="s">
        <v>148</v>
      </c>
      <c r="P5" s="24" t="s">
        <v>149</v>
      </c>
      <c r="Q5" s="24" t="s">
        <v>150</v>
      </c>
      <c r="R5" s="25" t="s">
        <v>253</v>
      </c>
      <c r="S5" s="25" t="s">
        <v>151</v>
      </c>
      <c r="T5" s="25" t="s">
        <v>254</v>
      </c>
      <c r="U5" s="25" t="s">
        <v>152</v>
      </c>
      <c r="V5" s="24" t="s">
        <v>193</v>
      </c>
      <c r="W5" s="24" t="s">
        <v>192</v>
      </c>
      <c r="X5" s="24" t="s">
        <v>93</v>
      </c>
      <c r="Y5" s="24" t="s">
        <v>94</v>
      </c>
      <c r="Z5" s="24" t="s">
        <v>95</v>
      </c>
      <c r="AA5" s="25" t="s">
        <v>179</v>
      </c>
      <c r="AB5" s="25" t="s">
        <v>273</v>
      </c>
      <c r="AC5" s="24" t="s">
        <v>153</v>
      </c>
      <c r="AD5" s="24" t="s">
        <v>154</v>
      </c>
    </row>
    <row r="6" spans="2:42" ht="15" customHeight="1" x14ac:dyDescent="0.3">
      <c r="B6" s="24"/>
      <c r="C6" s="256">
        <v>2</v>
      </c>
      <c r="D6" s="256"/>
      <c r="E6" s="256"/>
      <c r="F6" s="24">
        <v>3</v>
      </c>
      <c r="G6" s="24">
        <v>4</v>
      </c>
      <c r="H6" s="25">
        <v>5</v>
      </c>
      <c r="I6" s="25">
        <v>6</v>
      </c>
      <c r="J6" s="25">
        <v>7</v>
      </c>
      <c r="K6" s="25">
        <v>8</v>
      </c>
      <c r="L6" s="25">
        <v>9</v>
      </c>
      <c r="M6" s="24">
        <v>10</v>
      </c>
      <c r="N6" s="24">
        <v>11</v>
      </c>
      <c r="O6" s="24">
        <v>12</v>
      </c>
      <c r="P6" s="24">
        <v>13</v>
      </c>
      <c r="Q6" s="24">
        <v>14</v>
      </c>
      <c r="R6" s="25">
        <v>15</v>
      </c>
      <c r="S6" s="25">
        <v>16</v>
      </c>
      <c r="T6" s="26">
        <v>17</v>
      </c>
      <c r="U6" s="26">
        <v>19</v>
      </c>
      <c r="V6" s="27">
        <v>19</v>
      </c>
      <c r="W6" s="28">
        <v>20</v>
      </c>
      <c r="X6" s="28"/>
      <c r="Y6" s="28"/>
      <c r="Z6" s="28"/>
      <c r="AA6" s="29">
        <v>21</v>
      </c>
      <c r="AB6" s="29">
        <v>22</v>
      </c>
      <c r="AC6" s="28">
        <v>23</v>
      </c>
      <c r="AD6" s="30">
        <v>28</v>
      </c>
      <c r="AP6" t="s">
        <v>57</v>
      </c>
    </row>
    <row r="7" spans="2:42" ht="50.1" customHeight="1" x14ac:dyDescent="0.3">
      <c r="B7" s="24">
        <v>1</v>
      </c>
      <c r="C7" s="246" t="str">
        <f>'1.StrTytułowa'!C14:I14</f>
        <v/>
      </c>
      <c r="D7" s="247"/>
      <c r="E7" s="247"/>
      <c r="F7" s="24" t="str">
        <f>IF('B-01'!$E$9&lt;&gt;"",'B-01'!$E$9,"")</f>
        <v/>
      </c>
      <c r="G7" s="31" t="str">
        <f>IF('B-01'!$I$8&lt;&gt;"",'B-01'!$I$8,"")</f>
        <v/>
      </c>
      <c r="H7" s="32" t="str">
        <f>IF('B-01'!$M$37&lt;&gt;"",'B-01'!$M$37,"")</f>
        <v/>
      </c>
      <c r="I7" s="32" t="str">
        <f>IF('B-01'!$M$38&lt;&gt;"",'B-01'!$M$38,"")</f>
        <v/>
      </c>
      <c r="J7" s="32" t="str">
        <f>IF('B-01'!$M$39&lt;&gt;"",'B-01'!$M$39,"")</f>
        <v/>
      </c>
      <c r="K7" s="32" t="str">
        <f>IF('B-01'!$M$40&lt;&gt;"",'B-01'!$M$40,"")</f>
        <v/>
      </c>
      <c r="L7" s="32" t="str">
        <f>IF('B-01'!$M$41&lt;&gt;"",'B-01'!$M$41,"")</f>
        <v/>
      </c>
      <c r="M7" s="24" t="str">
        <f>IF('B-01'!$J$42&lt;&gt;"",'B-01'!$J$42,"")</f>
        <v/>
      </c>
      <c r="N7" s="24" t="str">
        <f>IF('B-01'!$J$43&lt;&gt;"",'B-01'!$J$43,"")</f>
        <v/>
      </c>
      <c r="O7" s="24" t="str">
        <f>IF('B-01'!$J$44&lt;&gt;"",'B-01'!$J$44,"")</f>
        <v/>
      </c>
      <c r="P7" s="24" t="str">
        <f>IF('B-01'!$J$45&lt;&gt;"",'B-01'!$J$45,"")</f>
        <v/>
      </c>
      <c r="Q7" s="24" t="str">
        <f>IF('B-01'!$J$46&lt;&gt;"",'B-01'!$J$46,"")</f>
        <v/>
      </c>
      <c r="R7" s="32" t="str">
        <f>IF('B-01'!$N$49&lt;&gt;"",'B-01'!$N$49,"")</f>
        <v/>
      </c>
      <c r="S7" s="33" t="str">
        <f>IF('B-01'!$N$50&lt;&gt;"",'B-01'!$N$50,"")</f>
        <v/>
      </c>
      <c r="T7" s="33" t="str">
        <f>IF('B-01'!$N$51&lt;&gt;"",'B-01'!$N$51,"")</f>
        <v/>
      </c>
      <c r="U7" s="161" t="str">
        <f>IF('B-01'!$N$52&lt;&gt;0,'B-01'!$N$52,"")</f>
        <v/>
      </c>
      <c r="V7" s="18"/>
      <c r="W7" s="18"/>
      <c r="X7" s="34">
        <f>IF('B-01'!$G$55="TAK",1,0)</f>
        <v>0</v>
      </c>
      <c r="Y7" s="34">
        <f>IF('B-01'!$G$56="TAK",1,0)</f>
        <v>0</v>
      </c>
      <c r="Z7" s="34">
        <f>IF('B-01'!$G$57="TAK",1,0)</f>
        <v>0</v>
      </c>
      <c r="AA7" s="35" t="str">
        <f t="shared" ref="AA7:AA13" si="0">IF(SUM(X7:Z7)&lt;&gt;0,SUM(X7:Z7),"")</f>
        <v/>
      </c>
      <c r="AB7" s="18"/>
      <c r="AC7" s="34" t="str">
        <f>IF('B-01'!$G$60&lt;&gt;"",'B-01'!$G$60,"")</f>
        <v/>
      </c>
      <c r="AD7" s="36" t="str">
        <f>IF('B-01'!$M$60&lt;&gt;"",'B-01'!$M$60,"")</f>
        <v/>
      </c>
      <c r="AP7" t="s">
        <v>62</v>
      </c>
    </row>
    <row r="8" spans="2:42" ht="50.1" customHeight="1" x14ac:dyDescent="0.3">
      <c r="B8" s="24">
        <v>2</v>
      </c>
      <c r="C8" s="246" t="str">
        <f>'1.StrTytułowa'!C15:I15</f>
        <v/>
      </c>
      <c r="D8" s="247"/>
      <c r="E8" s="247"/>
      <c r="F8" s="24" t="str">
        <f>IF('B-02'!$E$9&lt;&gt;"",'B-02'!$E$9,"")</f>
        <v/>
      </c>
      <c r="G8" s="31" t="str">
        <f>IF('B-02'!$I$8&lt;&gt;"",'B-02'!$I$8,"")</f>
        <v/>
      </c>
      <c r="H8" s="32" t="str">
        <f>IF('B-02'!$M$37&lt;&gt;"",'B-02'!$M$37,"")</f>
        <v/>
      </c>
      <c r="I8" s="32" t="str">
        <f>IF('B-02'!$M$38&lt;&gt;"",'B-02'!$M$38,"")</f>
        <v/>
      </c>
      <c r="J8" s="32" t="str">
        <f>IF('B-02'!$M$39&lt;&gt;"",'B-02'!$M$39,"")</f>
        <v/>
      </c>
      <c r="K8" s="32" t="str">
        <f>IF('B-02'!$M$40&lt;&gt;"",'B-02'!$M$40,"")</f>
        <v/>
      </c>
      <c r="L8" s="32" t="str">
        <f>IF('B-02'!$M$41&lt;&gt;"",'B-02'!$M$41,"")</f>
        <v/>
      </c>
      <c r="M8" s="24" t="str">
        <f>IF('B-02'!$J$42&lt;&gt;"",'B-02'!$J$42,"")</f>
        <v/>
      </c>
      <c r="N8" s="24" t="str">
        <f>IF('B-02'!$J$43&lt;&gt;"",'B-02'!$J$43,"")</f>
        <v/>
      </c>
      <c r="O8" s="24" t="str">
        <f>IF('B-02'!$J$44&lt;&gt;"",'B-02'!$J$44,"")</f>
        <v/>
      </c>
      <c r="P8" s="24" t="str">
        <f>IF('B-02'!$J$45&lt;&gt;"",'B-02'!$J$45,"")</f>
        <v/>
      </c>
      <c r="Q8" s="24" t="str">
        <f>IF('B-02'!$J$46&lt;&gt;"",'B-02'!$J$46,"")</f>
        <v/>
      </c>
      <c r="R8" s="32" t="str">
        <f>IF('B-02'!$N$49&lt;&gt;"",'B-02'!$N$49,"")</f>
        <v/>
      </c>
      <c r="S8" s="33" t="str">
        <f>IF('B-02'!$N$50&lt;&gt;"",'B-02'!$N$50,"")</f>
        <v/>
      </c>
      <c r="T8" s="33" t="str">
        <f>IF('B-02'!$N$51&lt;&gt;"",'B-02'!$N$51,"")</f>
        <v/>
      </c>
      <c r="U8" s="161" t="str">
        <f>IF('B-02'!$N$52&lt;&gt;0,'B-02'!$N$52,"")</f>
        <v/>
      </c>
      <c r="V8" s="18"/>
      <c r="W8" s="18"/>
      <c r="X8" s="34">
        <f>IF('B-02'!$G$55="TAK",1,0)</f>
        <v>0</v>
      </c>
      <c r="Y8" s="34">
        <f>IF('B-02'!$G$56="TAK",1,0)</f>
        <v>0</v>
      </c>
      <c r="Z8" s="34">
        <f>IF('B-02'!$G$57="TAK",1,0)</f>
        <v>0</v>
      </c>
      <c r="AA8" s="35" t="str">
        <f t="shared" si="0"/>
        <v/>
      </c>
      <c r="AB8" s="18"/>
      <c r="AC8" s="34" t="str">
        <f>IF('B-02'!$G$60&lt;&gt;"",'B-02'!$G$60,"")</f>
        <v/>
      </c>
      <c r="AD8" s="36" t="str">
        <f>IF('B-02'!$M$60&lt;&gt;"",'B-02'!$M$60,"")</f>
        <v/>
      </c>
      <c r="AE8" s="245" t="s">
        <v>250</v>
      </c>
      <c r="AF8" s="239"/>
      <c r="AG8" s="239"/>
      <c r="AH8" s="239"/>
      <c r="AI8" s="239"/>
    </row>
    <row r="9" spans="2:42" ht="50.1" customHeight="1" x14ac:dyDescent="0.3">
      <c r="B9" s="24">
        <v>3</v>
      </c>
      <c r="C9" s="246" t="str">
        <f>'1.StrTytułowa'!C16:I16</f>
        <v/>
      </c>
      <c r="D9" s="247"/>
      <c r="E9" s="247"/>
      <c r="F9" s="24" t="str">
        <f>IF('B-03'!$E$9&lt;&gt;"",'B-03'!$E$9,"")</f>
        <v/>
      </c>
      <c r="G9" s="31" t="str">
        <f>IF('B-03'!$I$8&lt;&gt;"",'B-03'!$I$8,"")</f>
        <v/>
      </c>
      <c r="H9" s="32" t="str">
        <f>IF('B-03'!$M$37&lt;&gt;"",'B-03'!$M$37,"")</f>
        <v/>
      </c>
      <c r="I9" s="32" t="str">
        <f>IF('B-03'!$M$38&lt;&gt;"",'B-03'!$M$38,"")</f>
        <v/>
      </c>
      <c r="J9" s="32" t="str">
        <f>IF('B-03'!$M$39&lt;&gt;"",'B-03'!$M$39,"")</f>
        <v/>
      </c>
      <c r="K9" s="32" t="str">
        <f>IF('B-03'!$M$40&lt;&gt;"",'B-03'!$M$40,"")</f>
        <v/>
      </c>
      <c r="L9" s="32" t="str">
        <f>IF('B-03'!$M$41&lt;&gt;"",'B-03'!$M$41,"")</f>
        <v/>
      </c>
      <c r="M9" s="24" t="str">
        <f>IF('B-03'!$J$42&lt;&gt;"",'B-03'!$J$42,"")</f>
        <v/>
      </c>
      <c r="N9" s="24" t="str">
        <f>IF('B-03'!$J$43&lt;&gt;"",'B-03'!$J$43,"")</f>
        <v/>
      </c>
      <c r="O9" s="24" t="str">
        <f>IF('B-03'!$J$44&lt;&gt;"",'B-03'!$J$44,"")</f>
        <v/>
      </c>
      <c r="P9" s="24" t="str">
        <f>IF('B-03'!$J$45&lt;&gt;"",'B-03'!$J$45,"")</f>
        <v/>
      </c>
      <c r="Q9" s="24" t="str">
        <f>IF('B-03'!$J$46&lt;&gt;"",'B-03'!$J$46,"")</f>
        <v/>
      </c>
      <c r="R9" s="37" t="str">
        <f>IF('B-03'!$N$49&lt;&gt;"",'B-03'!$N$49,"")</f>
        <v/>
      </c>
      <c r="S9" s="38" t="str">
        <f>IF('B-03'!$N$50&lt;&gt;"",'B-03'!$N$50,"")</f>
        <v/>
      </c>
      <c r="T9" s="38" t="str">
        <f>IF('B-03'!$N$51&lt;&gt;"",'B-03'!$N$51,"")</f>
        <v/>
      </c>
      <c r="U9" s="162" t="str">
        <f>IF('B-03'!$N$52&lt;&gt;0,'B-03'!$N$52,"")</f>
        <v/>
      </c>
      <c r="V9" s="18"/>
      <c r="W9" s="18"/>
      <c r="X9" s="34">
        <f>IF('B-03'!$G$55="TAK",1,0)</f>
        <v>0</v>
      </c>
      <c r="Y9" s="34">
        <f>IF('B-03'!$G$56="TAK",1,0)</f>
        <v>0</v>
      </c>
      <c r="Z9" s="34">
        <f>IF('B-03'!$G$57="TAK",1,0)</f>
        <v>0</v>
      </c>
      <c r="AA9" s="35" t="str">
        <f t="shared" si="0"/>
        <v/>
      </c>
      <c r="AB9" s="18"/>
      <c r="AC9" s="34" t="str">
        <f>IF('B-03'!$G$60&lt;&gt;"",'B-03'!$G$60,"")</f>
        <v/>
      </c>
      <c r="AD9" s="36" t="str">
        <f>IF('B-03'!$M$60&lt;&gt;"",'B-03'!$M$60,"")</f>
        <v/>
      </c>
      <c r="AE9" s="245" t="s">
        <v>250</v>
      </c>
      <c r="AF9" s="239"/>
      <c r="AG9" s="239"/>
      <c r="AH9" s="239"/>
      <c r="AI9" s="239"/>
    </row>
    <row r="10" spans="2:42" ht="50.1" customHeight="1" x14ac:dyDescent="0.3">
      <c r="B10" s="24">
        <v>4</v>
      </c>
      <c r="C10" s="246" t="str">
        <f>'1.StrTytułowa'!C17:I17</f>
        <v/>
      </c>
      <c r="D10" s="247"/>
      <c r="E10" s="247"/>
      <c r="F10" s="24" t="str">
        <f>IF('B-04'!$E$9&lt;&gt;"",'B-04'!$E$9,"")</f>
        <v/>
      </c>
      <c r="G10" s="31" t="str">
        <f>IF('B-04'!$I$8&lt;&gt;"",'B-04'!$I$8,"")</f>
        <v/>
      </c>
      <c r="H10" s="32" t="str">
        <f>IF('B-04'!$M$37&lt;&gt;"",'B-04'!$M$37,"")</f>
        <v/>
      </c>
      <c r="I10" s="32" t="str">
        <f>IF('B-04'!$M$38&lt;&gt;"",'B-04'!$M$38,"")</f>
        <v/>
      </c>
      <c r="J10" s="32" t="str">
        <f>IF('B-04'!$M$39&lt;&gt;"",'B-04'!$M$39,"")</f>
        <v/>
      </c>
      <c r="K10" s="32" t="str">
        <f>IF('B-04'!$M$40&lt;&gt;"",'B-04'!$M$40,"")</f>
        <v/>
      </c>
      <c r="L10" s="32" t="str">
        <f>IF('B-04'!$M$41&lt;&gt;"",'B-04'!$M$41,"")</f>
        <v/>
      </c>
      <c r="M10" s="24" t="str">
        <f>IF('B-04'!$J$42&lt;&gt;"",'B-04'!$J$42,"")</f>
        <v/>
      </c>
      <c r="N10" s="24" t="str">
        <f>IF('B-04'!$J$43&lt;&gt;"",'B-04'!$J$43,"")</f>
        <v/>
      </c>
      <c r="O10" s="24" t="str">
        <f>IF('B-04'!$J$44&lt;&gt;"",'B-04'!$J$44,"")</f>
        <v/>
      </c>
      <c r="P10" s="24" t="str">
        <f>IF('B-04'!$J$45&lt;&gt;"",'B-04'!$J$45,"")</f>
        <v/>
      </c>
      <c r="Q10" s="24" t="str">
        <f>IF('B-04'!$J$46&lt;&gt;"",'B-04'!$J$46,"")</f>
        <v/>
      </c>
      <c r="R10" s="32" t="str">
        <f>IF('B-04'!$N$49&lt;&gt;"",'B-04'!$N$49,"")</f>
        <v/>
      </c>
      <c r="S10" s="33" t="str">
        <f>IF('B-04'!$N$50&lt;&gt;"",'B-04'!$N$50,"")</f>
        <v/>
      </c>
      <c r="T10" s="33" t="str">
        <f>IF('B-04'!$N$51&lt;&gt;"",'B-04'!$N$51,"")</f>
        <v/>
      </c>
      <c r="U10" s="161" t="str">
        <f>IF('B-04'!$N$52&lt;&gt;0,'B-04'!$N$52,"")</f>
        <v/>
      </c>
      <c r="V10" s="18"/>
      <c r="W10" s="18"/>
      <c r="X10" s="34">
        <f>IF('B-04'!$G$55="TAK",1,0)</f>
        <v>0</v>
      </c>
      <c r="Y10" s="34">
        <f>IF('B-04'!$G$56="TAK",1,0)</f>
        <v>0</v>
      </c>
      <c r="Z10" s="34">
        <f>IF('B-04'!$G$57="TAK",1,0)</f>
        <v>0</v>
      </c>
      <c r="AA10" s="35" t="str">
        <f t="shared" si="0"/>
        <v/>
      </c>
      <c r="AB10" s="18"/>
      <c r="AC10" s="34" t="str">
        <f>IF('B-04'!$G$60&lt;&gt;"",'B-04'!$G$60,"")</f>
        <v/>
      </c>
      <c r="AD10" s="36" t="str">
        <f>IF('B-04'!$M$60&lt;&gt;"",'B-04'!$M$60,"")</f>
        <v/>
      </c>
      <c r="AE10" s="245" t="s">
        <v>250</v>
      </c>
      <c r="AF10" s="239"/>
      <c r="AG10" s="239"/>
      <c r="AH10" s="239"/>
      <c r="AI10" s="47"/>
    </row>
    <row r="11" spans="2:42" ht="50.1" customHeight="1" x14ac:dyDescent="0.3">
      <c r="B11" s="24">
        <v>5</v>
      </c>
      <c r="C11" s="246" t="str">
        <f>'1.StrTytułowa'!C18:I18</f>
        <v/>
      </c>
      <c r="D11" s="247"/>
      <c r="E11" s="247"/>
      <c r="F11" s="24" t="str">
        <f>IF('B-05'!$E$9&lt;&gt;"",'B-05'!$E$9,"")</f>
        <v/>
      </c>
      <c r="G11" s="31" t="str">
        <f>IF('B-05'!$I$8&lt;&gt;"",'B-05'!$I$8,"")</f>
        <v/>
      </c>
      <c r="H11" s="32" t="str">
        <f>IF('B-05'!$M$37&lt;&gt;"",'B-05'!$M$37,"")</f>
        <v/>
      </c>
      <c r="I11" s="32" t="str">
        <f>IF('B-05'!$M$38&lt;&gt;"",'B-05'!$M$38,"")</f>
        <v/>
      </c>
      <c r="J11" s="32" t="str">
        <f>IF('B-05'!$M$39&lt;&gt;"",'B-05'!$M$39,"")</f>
        <v/>
      </c>
      <c r="K11" s="32" t="str">
        <f>IF('B-05'!$M$40&lt;&gt;"",'B-05'!$M$40,"")</f>
        <v/>
      </c>
      <c r="L11" s="32" t="str">
        <f>IF('B-05'!$M$41&lt;&gt;"",'B-05'!$M$41,"")</f>
        <v/>
      </c>
      <c r="M11" s="24" t="str">
        <f>IF('B-05'!$J$42&lt;&gt;"",'B-05'!$J$42,"")</f>
        <v/>
      </c>
      <c r="N11" s="24" t="str">
        <f>IF('B-05'!$J$43&lt;&gt;"",'B-05'!$J$43,"")</f>
        <v/>
      </c>
      <c r="O11" s="24" t="str">
        <f>IF('B-05'!$J$44&lt;&gt;"",'B-05'!$J$44,"")</f>
        <v/>
      </c>
      <c r="P11" s="24" t="str">
        <f>IF('B-05'!$J$45&lt;&gt;"",'B-05'!$J$45,"")</f>
        <v/>
      </c>
      <c r="Q11" s="24" t="str">
        <f>IF('B-05'!$J$46&lt;&gt;"",'B-05'!$J$46,"")</f>
        <v/>
      </c>
      <c r="R11" s="32" t="str">
        <f>IF('B-05'!$N$49&lt;&gt;"",'B-05'!$N$49,"")</f>
        <v/>
      </c>
      <c r="S11" s="33" t="str">
        <f>IF('B-05'!$N$50&lt;&gt;"",'B-05'!$N$50,"")</f>
        <v/>
      </c>
      <c r="T11" s="33" t="str">
        <f>IF('B-05'!$N$51&lt;&gt;"",'B-05'!$N$51,"")</f>
        <v/>
      </c>
      <c r="U11" s="161" t="str">
        <f>IF('B-05'!$N$52&lt;&gt;0,'B-05'!$N$52,"")</f>
        <v/>
      </c>
      <c r="V11" s="18"/>
      <c r="W11" s="18"/>
      <c r="X11" s="34">
        <f>IF('B-05'!$G$55="TAK",1,0)</f>
        <v>0</v>
      </c>
      <c r="Y11" s="34">
        <f>IF('B-05'!$G$56="TAK",1,0)</f>
        <v>0</v>
      </c>
      <c r="Z11" s="34">
        <f>IF('B-05'!$G$57="TAK",1,0)</f>
        <v>0</v>
      </c>
      <c r="AA11" s="35" t="str">
        <f t="shared" si="0"/>
        <v/>
      </c>
      <c r="AB11" s="18"/>
      <c r="AC11" s="34" t="str">
        <f>IF('B-05'!$G$60&lt;&gt;"",'B-05'!$G$60,"")</f>
        <v/>
      </c>
      <c r="AD11" s="36" t="str">
        <f>IF('B-05'!$M$60&lt;&gt;"",'B-05'!$M$60,"")</f>
        <v/>
      </c>
      <c r="AE11" s="245" t="s">
        <v>250</v>
      </c>
      <c r="AF11" s="239"/>
      <c r="AG11" s="239"/>
      <c r="AH11" s="239"/>
      <c r="AI11" s="47"/>
    </row>
    <row r="12" spans="2:42" ht="50.1" customHeight="1" x14ac:dyDescent="0.3">
      <c r="B12" s="24">
        <v>6</v>
      </c>
      <c r="C12" s="246" t="str">
        <f>'1.StrTytułowa'!C19:I19</f>
        <v/>
      </c>
      <c r="D12" s="247"/>
      <c r="E12" s="247"/>
      <c r="F12" s="24" t="str">
        <f>IF('B-06'!$E$9&lt;&gt;"",'B-06'!$E$9,"")</f>
        <v/>
      </c>
      <c r="G12" s="31" t="str">
        <f>IF('B-06'!$I$8&lt;&gt;"",'B-06'!$I$8,"")</f>
        <v/>
      </c>
      <c r="H12" s="32" t="str">
        <f>IF('B-06'!$M$37&lt;&gt;"",'B-06'!$M$37,"")</f>
        <v/>
      </c>
      <c r="I12" s="32" t="str">
        <f>IF('B-06'!$M$38&lt;&gt;"",'B-06'!$M$38,"")</f>
        <v/>
      </c>
      <c r="J12" s="32" t="str">
        <f>IF('B-06'!$M$39&lt;&gt;"",'B-06'!$M$39,"")</f>
        <v/>
      </c>
      <c r="K12" s="32" t="str">
        <f>IF('B-06'!$M$40&lt;&gt;"",'B-06'!$M$40,"")</f>
        <v/>
      </c>
      <c r="L12" s="32" t="str">
        <f>IF('B-06'!$M$41&lt;&gt;"",'B-06'!$M$41,"")</f>
        <v/>
      </c>
      <c r="M12" s="24" t="str">
        <f>IF('B-06'!$J$42&lt;&gt;"",'B-06'!$J$42,"")</f>
        <v/>
      </c>
      <c r="N12" s="24" t="str">
        <f>IF('B-06'!$J$43&lt;&gt;"",'B-06'!$J$43,"")</f>
        <v/>
      </c>
      <c r="O12" s="24" t="str">
        <f>IF('B-06'!$J$44&lt;&gt;"",'B-06'!$J$44,"")</f>
        <v/>
      </c>
      <c r="P12" s="24" t="str">
        <f>IF('B-06'!$J$45&lt;&gt;"",'B-06'!$J$45,"")</f>
        <v/>
      </c>
      <c r="Q12" s="24" t="str">
        <f>IF('B-06'!$J$46&lt;&gt;"",'B-06'!$J$46,"")</f>
        <v/>
      </c>
      <c r="R12" s="32" t="str">
        <f>IF('B-06'!$N$49&lt;&gt;"",'B-06'!$N$49,"")</f>
        <v/>
      </c>
      <c r="S12" s="33" t="str">
        <f>IF('B-06'!$N$50&lt;&gt;"",'B-06'!$N$50,"")</f>
        <v/>
      </c>
      <c r="T12" s="33" t="str">
        <f>IF('B-06'!$N$51&lt;&gt;"",'B-06'!$N$51,"")</f>
        <v/>
      </c>
      <c r="U12" s="161" t="str">
        <f>IF('B-06'!$N$52&lt;&gt;0,'B-06'!$N$52,"")</f>
        <v/>
      </c>
      <c r="V12" s="18"/>
      <c r="W12" s="18"/>
      <c r="X12" s="34">
        <f>IF('B-06'!$G$55="TAK",1,0)</f>
        <v>0</v>
      </c>
      <c r="Y12" s="34">
        <f>IF('B-06'!$G$56="TAK",1,0)</f>
        <v>0</v>
      </c>
      <c r="Z12" s="34">
        <f>IF('B-06'!$G$57="TAK",1,0)</f>
        <v>0</v>
      </c>
      <c r="AA12" s="35" t="str">
        <f t="shared" si="0"/>
        <v/>
      </c>
      <c r="AB12" s="18"/>
      <c r="AC12" s="34" t="str">
        <f>IF('B-06'!$G$60&lt;&gt;"",'B-06'!$G$60,"")</f>
        <v/>
      </c>
      <c r="AD12" s="36" t="str">
        <f>IF('B-06'!$M$60&lt;&gt;"",'B-06'!$M$60,"")</f>
        <v/>
      </c>
      <c r="AE12" s="245" t="s">
        <v>250</v>
      </c>
      <c r="AF12" s="239"/>
      <c r="AG12" s="239"/>
      <c r="AH12" s="239"/>
      <c r="AI12" s="47"/>
    </row>
    <row r="13" spans="2:42" ht="50.1" customHeight="1" x14ac:dyDescent="0.3">
      <c r="B13" s="24">
        <v>7</v>
      </c>
      <c r="C13" s="246" t="str">
        <f>'1.StrTytułowa'!C20:I20</f>
        <v/>
      </c>
      <c r="D13" s="247"/>
      <c r="E13" s="247"/>
      <c r="F13" s="24" t="str">
        <f>IF('B-07'!$E$9&lt;&gt;"",'B-07'!$E$9,"")</f>
        <v/>
      </c>
      <c r="G13" s="31" t="str">
        <f>IF('B-07'!$I$8&lt;&gt;"",'B-07'!$I$8,"")</f>
        <v/>
      </c>
      <c r="H13" s="32" t="str">
        <f>IF('B-07'!$M$37&lt;&gt;"",'B-07'!$M$37,"")</f>
        <v/>
      </c>
      <c r="I13" s="32" t="str">
        <f>IF('B-07'!$M$38&lt;&gt;"",'B-07'!$M$38,"")</f>
        <v/>
      </c>
      <c r="J13" s="32" t="str">
        <f>IF('B-07'!$M$39&lt;&gt;"",'B-07'!$M$39,"")</f>
        <v/>
      </c>
      <c r="K13" s="32" t="str">
        <f>IF('B-07'!$M$40&lt;&gt;"",'B-07'!$M$40,"")</f>
        <v/>
      </c>
      <c r="L13" s="32" t="str">
        <f>IF('B-07'!$M$41&lt;&gt;"",'B-07'!$M$41,"")</f>
        <v/>
      </c>
      <c r="M13" s="24" t="str">
        <f>IF('B-07'!$J$42&lt;&gt;"",'B-07'!$J$42,"")</f>
        <v/>
      </c>
      <c r="N13" s="24" t="str">
        <f>IF('B-07'!$J$43&lt;&gt;"",'B-07'!$J$43,"")</f>
        <v/>
      </c>
      <c r="O13" s="24" t="str">
        <f>IF('B-07'!$J$44&lt;&gt;"",'B-07'!$J$44,"")</f>
        <v/>
      </c>
      <c r="P13" s="24" t="str">
        <f>IF('B-07'!$J$45&lt;&gt;"",'B-07'!$J$45,"")</f>
        <v/>
      </c>
      <c r="Q13" s="24" t="str">
        <f>IF('B-07'!$J$46&lt;&gt;"",'B-07'!$J$46,"")</f>
        <v/>
      </c>
      <c r="R13" s="32" t="str">
        <f>IF('B-07'!$N$49&lt;&gt;"",'B-07'!$N$49,"")</f>
        <v/>
      </c>
      <c r="S13" s="33" t="str">
        <f>IF('B-07'!$N$50&lt;&gt;"",'B-07'!$N$50,"")</f>
        <v/>
      </c>
      <c r="T13" s="33" t="str">
        <f>IF('B-07'!$N$51&lt;&gt;"",'B-07'!$N$51,"")</f>
        <v/>
      </c>
      <c r="U13" s="161" t="str">
        <f>IF('B-07'!$N$52&lt;&gt;0,'B-07'!$N$52,"")</f>
        <v/>
      </c>
      <c r="V13" s="18"/>
      <c r="W13" s="18"/>
      <c r="X13" s="34">
        <f>IF('B-07'!$G$55="TAK",1,0)</f>
        <v>0</v>
      </c>
      <c r="Y13" s="34">
        <f>IF('B-07'!$G$56="TAK",1,0)</f>
        <v>0</v>
      </c>
      <c r="Z13" s="34">
        <f>IF('B-07'!$G$57="TAK",1,0)</f>
        <v>0</v>
      </c>
      <c r="AA13" s="35" t="str">
        <f t="shared" si="0"/>
        <v/>
      </c>
      <c r="AB13" s="18"/>
      <c r="AC13" s="34" t="str">
        <f>IF('B-07'!$G$60&lt;&gt;"",'B-07'!$G$60,"")</f>
        <v/>
      </c>
      <c r="AD13" s="36" t="str">
        <f>IF('B-07'!$M$60&lt;&gt;"",'B-07'!$M$60,"")</f>
        <v/>
      </c>
      <c r="AE13" s="245" t="s">
        <v>250</v>
      </c>
      <c r="AF13" s="239"/>
      <c r="AG13" s="239"/>
      <c r="AH13" s="239"/>
      <c r="AI13" s="47"/>
    </row>
    <row r="14" spans="2:42" ht="50.1" customHeight="1" x14ac:dyDescent="0.3">
      <c r="B14" s="264" t="s">
        <v>155</v>
      </c>
      <c r="C14" s="265"/>
      <c r="D14" s="265"/>
      <c r="E14" s="265"/>
      <c r="F14" s="39">
        <f>COUNTIF(F7:F13,"TAK")</f>
        <v>0</v>
      </c>
      <c r="G14" s="40">
        <f>SUM(G7:G13)</f>
        <v>0</v>
      </c>
      <c r="H14" s="41">
        <f>SUM(H7:H13)</f>
        <v>0</v>
      </c>
      <c r="I14" s="41">
        <f t="shared" ref="I14:L14" si="1">SUM(I7:I13)</f>
        <v>0</v>
      </c>
      <c r="J14" s="41">
        <f t="shared" si="1"/>
        <v>0</v>
      </c>
      <c r="K14" s="41">
        <f t="shared" si="1"/>
        <v>0</v>
      </c>
      <c r="L14" s="41">
        <f t="shared" si="1"/>
        <v>0</v>
      </c>
      <c r="M14" s="39">
        <f>COUNTIF(M7:M13,"TAK")</f>
        <v>0</v>
      </c>
      <c r="N14" s="39">
        <f>COUNTIF(N7:N13,"TAK")</f>
        <v>0</v>
      </c>
      <c r="O14" s="39">
        <f>COUNTIF(O7:O13,"TAK")</f>
        <v>0</v>
      </c>
      <c r="P14" s="39">
        <f>COUNTIF(P7:P13,"TAK")</f>
        <v>0</v>
      </c>
      <c r="Q14" s="39">
        <f>COUNTIF(Q7:Q13,"TAK")</f>
        <v>0</v>
      </c>
      <c r="R14" s="41">
        <f>SUM(R7:R13)</f>
        <v>0</v>
      </c>
      <c r="S14" s="41">
        <f t="shared" ref="S14:AB14" si="2">SUM(S7:S13)</f>
        <v>0</v>
      </c>
      <c r="T14" s="41">
        <f t="shared" si="2"/>
        <v>0</v>
      </c>
      <c r="U14" s="163">
        <f>SUM(U7:U13)</f>
        <v>0</v>
      </c>
      <c r="V14" s="42">
        <f t="shared" si="2"/>
        <v>0</v>
      </c>
      <c r="W14" s="42">
        <f t="shared" si="2"/>
        <v>0</v>
      </c>
      <c r="X14" s="43">
        <f>IF(SUM(X7:X13)&gt;0,1,0)</f>
        <v>0</v>
      </c>
      <c r="Y14" s="43">
        <f t="shared" ref="Y14:Z14" si="3">IF(SUM(Y7:Y13)&gt;0,1,0)</f>
        <v>0</v>
      </c>
      <c r="Z14" s="43">
        <f t="shared" si="3"/>
        <v>0</v>
      </c>
      <c r="AA14" s="44">
        <f>SUM(X14:Z14)</f>
        <v>0</v>
      </c>
      <c r="AB14" s="45">
        <f t="shared" si="2"/>
        <v>0</v>
      </c>
      <c r="AC14" s="39">
        <f>COUNTIF(AC7:AC13,"TAK")</f>
        <v>0</v>
      </c>
      <c r="AD14" s="40">
        <f>SUM(AD7:AD13)</f>
        <v>0</v>
      </c>
    </row>
    <row r="15" spans="2:42" ht="24.9" customHeight="1" x14ac:dyDescent="0.3">
      <c r="B15" s="266" t="s">
        <v>156</v>
      </c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8" t="s">
        <v>157</v>
      </c>
      <c r="W15" s="268"/>
      <c r="X15" s="7"/>
      <c r="Y15" s="7"/>
      <c r="Z15" s="7"/>
      <c r="AA15" s="269"/>
      <c r="AB15" s="269"/>
      <c r="AC15" s="269"/>
      <c r="AD15" s="269"/>
    </row>
    <row r="16" spans="2:42" ht="24.9" customHeight="1" x14ac:dyDescent="0.3">
      <c r="B16" s="267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  <c r="Q16" s="267"/>
      <c r="R16" s="267"/>
      <c r="S16" s="267"/>
      <c r="T16" s="267"/>
      <c r="U16" s="267"/>
      <c r="V16" s="270" t="s">
        <v>158</v>
      </c>
      <c r="W16" s="270"/>
      <c r="X16" s="8"/>
      <c r="Y16" s="8"/>
      <c r="Z16" s="8"/>
      <c r="AA16" s="271"/>
      <c r="AB16" s="271"/>
      <c r="AC16" s="271"/>
      <c r="AD16" s="271"/>
    </row>
    <row r="17" spans="2:30" ht="24.9" customHeight="1" x14ac:dyDescent="0.3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72" t="s">
        <v>159</v>
      </c>
      <c r="W17" s="272"/>
      <c r="X17" s="9"/>
      <c r="Y17" s="9"/>
      <c r="Z17" s="9"/>
      <c r="AA17" s="273"/>
      <c r="AB17" s="273"/>
      <c r="AC17" s="273"/>
      <c r="AD17" s="273"/>
    </row>
    <row r="18" spans="2:30" ht="24.9" customHeight="1" x14ac:dyDescent="0.3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9"/>
      <c r="W18" s="9"/>
      <c r="X18" s="9"/>
      <c r="Y18" s="9"/>
      <c r="Z18" s="9"/>
      <c r="AA18" s="273"/>
      <c r="AB18" s="273"/>
      <c r="AC18" s="273"/>
      <c r="AD18" s="273"/>
    </row>
    <row r="19" spans="2:30" ht="24.9" customHeigh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9"/>
      <c r="W19" s="9"/>
      <c r="X19" s="9"/>
      <c r="Y19" s="9"/>
      <c r="Z19" s="9"/>
      <c r="AA19" s="273"/>
      <c r="AB19" s="273"/>
      <c r="AC19" s="273"/>
      <c r="AD19" s="273"/>
    </row>
    <row r="20" spans="2:30" ht="58.5" customHeight="1" x14ac:dyDescent="0.3">
      <c r="B20" s="263" t="s">
        <v>183</v>
      </c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</row>
  </sheetData>
  <sheetProtection algorithmName="SHA-512" hashValue="Cs+DvsdPcKGV+e2VoX9YAXjQ/4IRC5jNAVLdPbWAlb5BNsbi0RTVAps4wDoMVLBX7AJJc/CbDP4gy+wt8mfo6A==" saltValue="qHk3pHpJOV8Uavzods9eUg==" spinCount="100000" sheet="1" formatCells="0" formatColumns="0" formatRows="0" insertColumns="0" insertRows="0" deleteColumns="0" deleteRows="0"/>
  <mergeCells count="36">
    <mergeCell ref="B20:AD20"/>
    <mergeCell ref="B14:E14"/>
    <mergeCell ref="B15:U19"/>
    <mergeCell ref="V15:W15"/>
    <mergeCell ref="AA15:AD15"/>
    <mergeCell ref="V16:W16"/>
    <mergeCell ref="AA16:AD16"/>
    <mergeCell ref="V17:W17"/>
    <mergeCell ref="AA17:AD19"/>
    <mergeCell ref="C9:E9"/>
    <mergeCell ref="C10:E10"/>
    <mergeCell ref="C11:E11"/>
    <mergeCell ref="C12:E12"/>
    <mergeCell ref="C13:E13"/>
    <mergeCell ref="C8:E8"/>
    <mergeCell ref="B2:D2"/>
    <mergeCell ref="E2:AD2"/>
    <mergeCell ref="B3:AD3"/>
    <mergeCell ref="B4:B5"/>
    <mergeCell ref="C4:E5"/>
    <mergeCell ref="F4:G4"/>
    <mergeCell ref="H4:L4"/>
    <mergeCell ref="M4:Q4"/>
    <mergeCell ref="R4:U4"/>
    <mergeCell ref="V4:W4"/>
    <mergeCell ref="X4:Z4"/>
    <mergeCell ref="AA4:AB4"/>
    <mergeCell ref="AC4:AD4"/>
    <mergeCell ref="C6:E6"/>
    <mergeCell ref="C7:E7"/>
    <mergeCell ref="AE13:AH13"/>
    <mergeCell ref="AE8:AI8"/>
    <mergeCell ref="AE9:AI9"/>
    <mergeCell ref="AE10:AH10"/>
    <mergeCell ref="AE11:AH11"/>
    <mergeCell ref="AE12:AH12"/>
  </mergeCells>
  <pageMargins left="0.7" right="0.7" top="0.75" bottom="0.75" header="0.3" footer="0.3"/>
  <pageSetup paperSize="9" scale="45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1"/>
  <sheetViews>
    <sheetView view="pageBreakPreview" topLeftCell="B1" zoomScale="75" zoomScaleNormal="100" zoomScaleSheetLayoutView="75" workbookViewId="0">
      <selection activeCell="O11" sqref="O11:S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257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0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315" t="s">
        <v>216</v>
      </c>
      <c r="P4" s="316"/>
      <c r="Q4" s="316"/>
      <c r="R4" s="316"/>
      <c r="S4" s="168"/>
    </row>
    <row r="5" spans="2:20" ht="39.9" customHeight="1" x14ac:dyDescent="0.3">
      <c r="B5" s="285" t="s">
        <v>1</v>
      </c>
      <c r="C5" s="285"/>
      <c r="D5" s="285"/>
      <c r="E5" s="286"/>
      <c r="F5" s="287"/>
      <c r="G5" s="287"/>
      <c r="H5" s="287"/>
      <c r="I5" s="287"/>
      <c r="J5" s="287"/>
      <c r="K5" s="287"/>
      <c r="L5" s="287"/>
      <c r="M5" s="287"/>
      <c r="N5" s="288"/>
      <c r="O5" s="315"/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9"/>
      <c r="P7" s="320"/>
      <c r="Q7" s="320"/>
      <c r="R7" s="320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319"/>
      <c r="P8" s="320"/>
      <c r="Q8" s="320"/>
      <c r="R8" s="320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312" t="s">
        <v>265</v>
      </c>
      <c r="C11" s="313"/>
      <c r="D11" s="314"/>
      <c r="E11" s="309"/>
      <c r="F11" s="310"/>
      <c r="G11" s="310"/>
      <c r="H11" s="310"/>
      <c r="I11" s="310"/>
      <c r="J11" s="310"/>
      <c r="K11" s="310"/>
      <c r="L11" s="310"/>
      <c r="M11" s="310"/>
      <c r="N11" s="311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O12" s="317"/>
      <c r="P12" s="318"/>
      <c r="Q12" s="318"/>
      <c r="R12" s="318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0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0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212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266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213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50" t="s">
        <v>88</v>
      </c>
      <c r="E52" s="350"/>
      <c r="F52" s="350"/>
      <c r="G52" s="350"/>
      <c r="H52" s="350"/>
      <c r="I52" s="350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274"/>
      <c r="P55" s="275"/>
      <c r="Q55" s="275"/>
      <c r="R55" s="275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274"/>
      <c r="P56" s="275"/>
      <c r="Q56" s="275"/>
      <c r="R56" s="275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274"/>
      <c r="P57" s="275"/>
      <c r="Q57" s="275"/>
      <c r="R57" s="275"/>
    </row>
    <row r="58" spans="2:18" ht="24.9" customHeight="1" x14ac:dyDescent="0.3">
      <c r="B58" s="363" t="s">
        <v>96</v>
      </c>
      <c r="C58" s="363"/>
      <c r="D58" s="363"/>
      <c r="E58" s="363"/>
      <c r="F58" s="363"/>
      <c r="G58" s="363"/>
      <c r="H58" s="363"/>
      <c r="I58" s="363"/>
      <c r="J58" s="363"/>
      <c r="K58" s="363"/>
      <c r="L58" s="363"/>
      <c r="M58" s="363"/>
      <c r="N58" s="363"/>
      <c r="O58" s="274"/>
      <c r="P58" s="275"/>
      <c r="Q58" s="275"/>
      <c r="R58" s="275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274"/>
      <c r="P59" s="275"/>
      <c r="Q59" s="275"/>
      <c r="R59" s="275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274"/>
      <c r="P60" s="275"/>
      <c r="Q60" s="275"/>
      <c r="R60" s="275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aYmG0drKQYNw2zeTX4gZ6sWuQ1faHTqoPz+utco3CTbyX8VDAivXMUOZmhmWdr6ZAQPLDUWgv7TtkhwXR5ZA3Q==" saltValue="bwV8U2fO3A1lPWJifAZLaw==" spinCount="100000" sheet="1" formatCells="0" formatColumns="0" formatRows="0" insertColumns="0" insertRows="0" deleteColumns="0" deleteRows="0"/>
  <mergeCells count="133">
    <mergeCell ref="O58:R60"/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P13:R13"/>
    <mergeCell ref="S13:S18"/>
    <mergeCell ref="O9:R10"/>
    <mergeCell ref="E11:N11"/>
    <mergeCell ref="B11:D11"/>
    <mergeCell ref="O4:R6"/>
    <mergeCell ref="O12:R12"/>
    <mergeCell ref="O7:R8"/>
    <mergeCell ref="B9:D9"/>
    <mergeCell ref="E9:F9"/>
    <mergeCell ref="G9:H9"/>
    <mergeCell ref="I9:N9"/>
    <mergeCell ref="O55:R55"/>
    <mergeCell ref="O56:R56"/>
    <mergeCell ref="O57:R57"/>
    <mergeCell ref="O11:S11"/>
    <mergeCell ref="O42:R48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E6:F6"/>
    <mergeCell ref="I6:J6"/>
    <mergeCell ref="M6:N6"/>
    <mergeCell ref="K6:L6"/>
    <mergeCell ref="G6:H6"/>
    <mergeCell ref="B6:D6"/>
    <mergeCell ref="B7:D7"/>
    <mergeCell ref="E7:N7"/>
    <mergeCell ref="O13:O14"/>
  </mergeCells>
  <conditionalFormatting sqref="G6:N6">
    <cfRule type="expression" dxfId="62" priority="2">
      <formula>$E$6="NIE"</formula>
    </cfRule>
  </conditionalFormatting>
  <conditionalFormatting sqref="G9:N9">
    <cfRule type="expression" dxfId="61" priority="1">
      <formula>$E$9="NIE"</formula>
    </cfRule>
  </conditionalFormatting>
  <conditionalFormatting sqref="H55:N57">
    <cfRule type="expression" dxfId="60" priority="10">
      <formula>G55="NIE"</formula>
    </cfRule>
  </conditionalFormatting>
  <conditionalFormatting sqref="H60:N60">
    <cfRule type="expression" dxfId="59" priority="9">
      <formula>$G$60="NIE"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8" priority="11">
      <formula>$J37="NIE"</formula>
    </cfRule>
  </conditionalFormatting>
  <conditionalFormatting sqref="K49:N49">
    <cfRule type="expression" dxfId="57" priority="8">
      <formula>$J$49="NIE"</formula>
    </cfRule>
  </conditionalFormatting>
  <conditionalFormatting sqref="K50:N50">
    <cfRule type="expression" dxfId="56" priority="7">
      <formula>$J$50="NIE"</formula>
    </cfRule>
  </conditionalFormatting>
  <conditionalFormatting sqref="K51:N51">
    <cfRule type="expression" dxfId="55" priority="6">
      <formula>$J$51="NIE"</formula>
    </cfRule>
  </conditionalFormatting>
  <conditionalFormatting sqref="K52:N52">
    <cfRule type="expression" dxfId="54" priority="5">
      <formula>$J$52="NIE"</formula>
    </cfRule>
  </conditionalFormatting>
  <dataValidations count="2">
    <dataValidation type="list" allowBlank="1" showInputMessage="1" showErrorMessage="1" sqref="G60 G55:G57 E9 J37:J52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1"/>
  <sheetViews>
    <sheetView view="pageBreakPreview" topLeftCell="A43" zoomScale="75" zoomScaleNormal="100" zoomScaleSheetLayoutView="75" workbookViewId="0">
      <selection activeCell="A11" sqref="A11:XFD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258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236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315" t="s">
        <v>216</v>
      </c>
      <c r="P4" s="316"/>
      <c r="Q4" s="316"/>
      <c r="R4" s="316"/>
      <c r="S4" s="168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/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170"/>
      <c r="P7" s="171"/>
      <c r="Q7" s="171"/>
      <c r="R7" s="171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352" t="s">
        <v>265</v>
      </c>
      <c r="C11" s="352"/>
      <c r="D11" s="352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212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73" t="s">
        <v>56</v>
      </c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9.900000000000006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9.900000000000006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9.900000000000006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09"/>
      <c r="I57" s="310"/>
      <c r="J57" s="310"/>
      <c r="K57" s="310"/>
      <c r="L57" s="310"/>
      <c r="M57" s="310"/>
      <c r="N57" s="311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6IkHD3rpIhbZ5m6uG/H9RNvrTp+jD3Tda8GbO5pZZrgMYeji6/9EYGm1438nreshwSY1aVjd2mRtEjxP1jZgww==" saltValue="eq9xMQRoeerNN6JMP8fcgA==" spinCount="100000" sheet="1" formatCells="0" formatColumns="0" formatRows="0" insertColumns="0" insertRows="0" deleteColumns="0" deleteRows="0"/>
  <mergeCells count="127">
    <mergeCell ref="B64:N64"/>
    <mergeCell ref="B58:N58"/>
    <mergeCell ref="C59:F59"/>
    <mergeCell ref="H59:L59"/>
    <mergeCell ref="M59:N59"/>
    <mergeCell ref="B11:D11"/>
    <mergeCell ref="O11:S11"/>
    <mergeCell ref="C55:F55"/>
    <mergeCell ref="H55:N55"/>
    <mergeCell ref="C56:F56"/>
    <mergeCell ref="H56:N56"/>
    <mergeCell ref="C57:F57"/>
    <mergeCell ref="H57:N57"/>
    <mergeCell ref="C60:F60"/>
    <mergeCell ref="H60:L60"/>
    <mergeCell ref="B61:J63"/>
    <mergeCell ref="K61:N63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K37:L3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40:F40"/>
    <mergeCell ref="G40:I40"/>
    <mergeCell ref="K40:L40"/>
    <mergeCell ref="C41:F41"/>
    <mergeCell ref="G41:I41"/>
    <mergeCell ref="K41:L41"/>
    <mergeCell ref="C37:F37"/>
    <mergeCell ref="G37:I37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O13:O14"/>
    <mergeCell ref="P13:R13"/>
    <mergeCell ref="S13:S18"/>
    <mergeCell ref="B24:G24"/>
    <mergeCell ref="I24:M24"/>
    <mergeCell ref="E11:N11"/>
    <mergeCell ref="O42:R48"/>
    <mergeCell ref="O4:R6"/>
    <mergeCell ref="O9:R10"/>
    <mergeCell ref="B9:D9"/>
    <mergeCell ref="E9:F9"/>
    <mergeCell ref="G9:H9"/>
    <mergeCell ref="I9:N9"/>
    <mergeCell ref="B25:G25"/>
    <mergeCell ref="I25:M25"/>
    <mergeCell ref="B10:D10"/>
    <mergeCell ref="G10:H10"/>
    <mergeCell ref="I10:N10"/>
    <mergeCell ref="B12:N12"/>
    <mergeCell ref="C13:H13"/>
    <mergeCell ref="I13:N13"/>
    <mergeCell ref="B29:G29"/>
    <mergeCell ref="I29:M29"/>
    <mergeCell ref="B30:N30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M6:N6"/>
    <mergeCell ref="B7:D7"/>
    <mergeCell ref="E7:N7"/>
  </mergeCells>
  <conditionalFormatting sqref="G6:N6">
    <cfRule type="expression" dxfId="53" priority="7">
      <formula>$E$6="NIE"</formula>
    </cfRule>
  </conditionalFormatting>
  <conditionalFormatting sqref="G9:N9">
    <cfRule type="expression" dxfId="52" priority="6">
      <formula>$E$9="NIE"</formula>
    </cfRule>
  </conditionalFormatting>
  <conditionalFormatting sqref="H55:N56 H57">
    <cfRule type="expression" dxfId="51" priority="17">
      <formula>G55="NIE"</formula>
    </cfRule>
  </conditionalFormatting>
  <conditionalFormatting sqref="H60:N60">
    <cfRule type="expression" dxfId="50" priority="16">
      <formula>$G$60="NIE"</formula>
    </cfRule>
  </conditionalFormatting>
  <conditionalFormatting sqref="K37:N37">
    <cfRule type="colorScale" priority="19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9" priority="18">
      <formula>$J37="NIE"</formula>
    </cfRule>
  </conditionalFormatting>
  <conditionalFormatting sqref="K49:N49">
    <cfRule type="expression" dxfId="48" priority="5">
      <formula>$J$49="NIE"</formula>
    </cfRule>
  </conditionalFormatting>
  <conditionalFormatting sqref="K50:N50">
    <cfRule type="expression" dxfId="47" priority="4">
      <formula>$J$50="NIE"</formula>
    </cfRule>
  </conditionalFormatting>
  <conditionalFormatting sqref="K51:N51">
    <cfRule type="expression" dxfId="46" priority="3">
      <formula>$J$51="NIE"</formula>
    </cfRule>
  </conditionalFormatting>
  <conditionalFormatting sqref="K52:N52">
    <cfRule type="expression" dxfId="45" priority="2">
      <formula>$J$52="NIE"</formula>
    </cfRule>
  </conditionalFormatting>
  <dataValidations count="2">
    <dataValidation type="list" allowBlank="1" showInputMessage="1" showErrorMessage="1" sqref="G60 G55:G57 J37:J52 E9 E6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1"/>
  <sheetViews>
    <sheetView view="pageBreakPreview" topLeftCell="A4" zoomScale="75" zoomScaleNormal="100" zoomScaleSheetLayoutView="75" workbookViewId="0">
      <selection activeCell="H14" sqref="H1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259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237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76"/>
      <c r="J10" s="376"/>
      <c r="K10" s="376"/>
      <c r="L10" s="376"/>
      <c r="M10" s="376"/>
      <c r="N10" s="376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61" t="s">
        <v>265</v>
      </c>
      <c r="C11" s="257"/>
      <c r="D11" s="262"/>
      <c r="E11" s="309"/>
      <c r="F11" s="310"/>
      <c r="G11" s="310"/>
      <c r="H11" s="310"/>
      <c r="I11" s="310"/>
      <c r="J11" s="310"/>
      <c r="K11" s="310"/>
      <c r="L11" s="310"/>
      <c r="M11" s="310"/>
      <c r="N11" s="311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212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73" t="s">
        <v>56</v>
      </c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plMcMK2C+JFOuMp2Z2weDepDKojQCwFUE5HgQ2/LWduzaPj84gVSLggRBoiU58GqDdUuxHJIJoLqSp8fpYZRnQ==" saltValue="g3USXisUGrErtYVDnvmVb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O9:R10"/>
    <mergeCell ref="B9:D9"/>
    <mergeCell ref="E9:F9"/>
    <mergeCell ref="G9:H9"/>
    <mergeCell ref="I9:N9"/>
    <mergeCell ref="O13:O14"/>
    <mergeCell ref="P13:R13"/>
    <mergeCell ref="B11:D11"/>
    <mergeCell ref="E11:N11"/>
    <mergeCell ref="O11:S11"/>
    <mergeCell ref="O42:R48"/>
    <mergeCell ref="O5:R7"/>
    <mergeCell ref="B2:C2"/>
    <mergeCell ref="D2:N2"/>
    <mergeCell ref="B3:N3"/>
    <mergeCell ref="B4:N4"/>
    <mergeCell ref="B5:D5"/>
    <mergeCell ref="E5:N5"/>
    <mergeCell ref="M6:N6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B7:D7"/>
    <mergeCell ref="E7:N7"/>
    <mergeCell ref="B29:G29"/>
    <mergeCell ref="I29:M29"/>
    <mergeCell ref="B30:N30"/>
    <mergeCell ref="B31:E31"/>
  </mergeCells>
  <conditionalFormatting sqref="G6:N6">
    <cfRule type="expression" dxfId="44" priority="7">
      <formula>$E$6="NIE"</formula>
    </cfRule>
  </conditionalFormatting>
  <conditionalFormatting sqref="G9:N9">
    <cfRule type="expression" dxfId="43" priority="6">
      <formula>$E$9="NIE"</formula>
    </cfRule>
  </conditionalFormatting>
  <conditionalFormatting sqref="H55:N57">
    <cfRule type="expression" dxfId="42" priority="17">
      <formula>G55="NIE"</formula>
    </cfRule>
  </conditionalFormatting>
  <conditionalFormatting sqref="H60:N60">
    <cfRule type="expression" dxfId="41" priority="16">
      <formula>$G$60="NIE"</formula>
    </cfRule>
  </conditionalFormatting>
  <conditionalFormatting sqref="K37:N37">
    <cfRule type="colorScale" priority="19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0" priority="18">
      <formula>$J37="NIE"</formula>
    </cfRule>
  </conditionalFormatting>
  <conditionalFormatting sqref="K49:N49">
    <cfRule type="expression" dxfId="39" priority="5">
      <formula>$J$49="NIE"</formula>
    </cfRule>
  </conditionalFormatting>
  <conditionalFormatting sqref="K50:N50">
    <cfRule type="expression" dxfId="38" priority="4">
      <formula>$J$50="NIE"</formula>
    </cfRule>
  </conditionalFormatting>
  <conditionalFormatting sqref="K51:N51">
    <cfRule type="expression" dxfId="37" priority="3">
      <formula>$J$51="NIE"</formula>
    </cfRule>
  </conditionalFormatting>
  <conditionalFormatting sqref="K52:N52">
    <cfRule type="expression" dxfId="36" priority="2">
      <formula>$J$52="NIE"</formula>
    </cfRule>
  </conditionalFormatting>
  <dataValidations count="2">
    <dataValidation type="list" allowBlank="1" showInputMessage="1" showErrorMessage="1" sqref="G60 G55:G57 J37:J52 E9 E6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1"/>
  <sheetViews>
    <sheetView view="pageBreakPreview" zoomScale="75" zoomScaleNormal="100" zoomScaleSheetLayoutView="75" workbookViewId="0">
      <selection activeCell="H17" sqref="H17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260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238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55" t="s">
        <v>265</v>
      </c>
      <c r="C11" s="255"/>
      <c r="D11" s="255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ZafWzHwzNz5dOeRr9WRMYYM/3BfOQy/M48clzGmHEN80Jt6CiNzZYAgczBM2nH/2My5KDdyKJOBw0o0qrESU7Q==" saltValue="Wcp1b8hTDKSOal+l8ewT5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11:D11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O13:O14"/>
    <mergeCell ref="P13:R13"/>
    <mergeCell ref="S13:S18"/>
    <mergeCell ref="B24:G24"/>
    <mergeCell ref="I24:M24"/>
    <mergeCell ref="O11:S11"/>
    <mergeCell ref="O42:R48"/>
    <mergeCell ref="O5:R7"/>
    <mergeCell ref="O9:R10"/>
    <mergeCell ref="B9:D9"/>
    <mergeCell ref="E9:F9"/>
    <mergeCell ref="G9:H9"/>
    <mergeCell ref="I9:N9"/>
    <mergeCell ref="B25:G25"/>
    <mergeCell ref="I25:M25"/>
    <mergeCell ref="B10:D10"/>
    <mergeCell ref="G10:H10"/>
    <mergeCell ref="I10:N10"/>
    <mergeCell ref="B12:N12"/>
    <mergeCell ref="C13:H13"/>
    <mergeCell ref="I13:N13"/>
    <mergeCell ref="B29:G29"/>
    <mergeCell ref="I29:M29"/>
    <mergeCell ref="E11:N11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M6:N6"/>
    <mergeCell ref="B7:D7"/>
    <mergeCell ref="E7:N7"/>
  </mergeCells>
  <conditionalFormatting sqref="G6:N6">
    <cfRule type="expression" dxfId="35" priority="7">
      <formula>$E$6="NIE"</formula>
    </cfRule>
  </conditionalFormatting>
  <conditionalFormatting sqref="G9:N9">
    <cfRule type="expression" dxfId="34" priority="6">
      <formula>$E$9="NIE"</formula>
    </cfRule>
  </conditionalFormatting>
  <conditionalFormatting sqref="H55:N57">
    <cfRule type="expression" dxfId="33" priority="16">
      <formula>G55="NIE"</formula>
    </cfRule>
  </conditionalFormatting>
  <conditionalFormatting sqref="H60:N60">
    <cfRule type="expression" dxfId="32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1" priority="17">
      <formula>$J37="NIE"</formula>
    </cfRule>
  </conditionalFormatting>
  <conditionalFormatting sqref="K49:N49">
    <cfRule type="expression" dxfId="30" priority="5">
      <formula>$J$49="NIE"</formula>
    </cfRule>
  </conditionalFormatting>
  <conditionalFormatting sqref="K50:N50">
    <cfRule type="expression" dxfId="29" priority="4">
      <formula>$J$50="NIE"</formula>
    </cfRule>
  </conditionalFormatting>
  <conditionalFormatting sqref="K51:N51">
    <cfRule type="expression" dxfId="28" priority="3">
      <formula>$J$51="NIE"</formula>
    </cfRule>
  </conditionalFormatting>
  <conditionalFormatting sqref="K52:N52">
    <cfRule type="expression" dxfId="27" priority="2">
      <formula>$J$52="NIE"</formula>
    </cfRule>
  </conditionalFormatting>
  <dataValidations count="2">
    <dataValidation type="list" allowBlank="1" showInputMessage="1" showErrorMessage="1" sqref="G60 G55:G57 J37:J52 E9 E6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1"/>
  <sheetViews>
    <sheetView view="pageBreakPreview" zoomScale="75" zoomScaleNormal="100" zoomScaleSheetLayoutView="75" workbookViewId="0">
      <selection activeCell="A11" sqref="A11:XFD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261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239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61" t="s">
        <v>265</v>
      </c>
      <c r="C11" s="257"/>
      <c r="D11" s="262"/>
      <c r="E11" s="309"/>
      <c r="F11" s="310"/>
      <c r="G11" s="310"/>
      <c r="H11" s="310"/>
      <c r="I11" s="310"/>
      <c r="J11" s="310"/>
      <c r="K11" s="310"/>
      <c r="L11" s="310"/>
      <c r="M11" s="310"/>
      <c r="N11" s="311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192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172"/>
      <c r="P60" s="173"/>
      <c r="Q60" s="173"/>
      <c r="R60" s="173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nmNpKT8e+5Kn9glgFtuugvrxIeUCBG8FHL/UVmdrZrRyg6FtrY5DZsFdLjt405kaiDL/PFCRJxE/XYmflGBO1w==" saltValue="EyZhEuCllg56E+hrBkN2V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O9:R10"/>
    <mergeCell ref="B9:D9"/>
    <mergeCell ref="E9:F9"/>
    <mergeCell ref="G9:H9"/>
    <mergeCell ref="I9:N9"/>
    <mergeCell ref="O13:O14"/>
    <mergeCell ref="P13:R13"/>
    <mergeCell ref="B11:D11"/>
    <mergeCell ref="E11:N11"/>
    <mergeCell ref="O11:S11"/>
    <mergeCell ref="O42:R48"/>
    <mergeCell ref="O5:R7"/>
    <mergeCell ref="B2:C2"/>
    <mergeCell ref="D2:N2"/>
    <mergeCell ref="B3:N3"/>
    <mergeCell ref="B4:N4"/>
    <mergeCell ref="B5:D5"/>
    <mergeCell ref="E5:N5"/>
    <mergeCell ref="M6:N6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B7:D7"/>
    <mergeCell ref="E7:N7"/>
    <mergeCell ref="B29:G29"/>
    <mergeCell ref="I29:M29"/>
    <mergeCell ref="B30:N30"/>
    <mergeCell ref="B31:E31"/>
  </mergeCells>
  <conditionalFormatting sqref="G6:N6">
    <cfRule type="expression" dxfId="26" priority="7">
      <formula>$E$6="NIE"</formula>
    </cfRule>
  </conditionalFormatting>
  <conditionalFormatting sqref="G9:N9">
    <cfRule type="expression" dxfId="25" priority="6">
      <formula>$E$9="NIE"</formula>
    </cfRule>
  </conditionalFormatting>
  <conditionalFormatting sqref="H55:N57">
    <cfRule type="expression" dxfId="24" priority="16">
      <formula>G55="NIE"</formula>
    </cfRule>
  </conditionalFormatting>
  <conditionalFormatting sqref="H60:N60">
    <cfRule type="expression" dxfId="23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2" priority="17">
      <formula>$J37="NIE"</formula>
    </cfRule>
  </conditionalFormatting>
  <conditionalFormatting sqref="K49:N49">
    <cfRule type="expression" dxfId="21" priority="5">
      <formula>$J$49="NIE"</formula>
    </cfRule>
  </conditionalFormatting>
  <conditionalFormatting sqref="K50:N50">
    <cfRule type="expression" dxfId="20" priority="4">
      <formula>$J$50="NIE"</formula>
    </cfRule>
  </conditionalFormatting>
  <conditionalFormatting sqref="K51:N51">
    <cfRule type="expression" dxfId="19" priority="3">
      <formula>$J$51="NIE"</formula>
    </cfRule>
  </conditionalFormatting>
  <conditionalFormatting sqref="K52:N52">
    <cfRule type="expression" dxfId="18" priority="2">
      <formula>$J$52="NIE"</formula>
    </cfRule>
  </conditionalFormatting>
  <dataValidations count="2">
    <dataValidation type="list" allowBlank="1" showInputMessage="1" showErrorMessage="1" sqref="G60 G55:G57 J37:J52 E9 E6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1"/>
  <sheetViews>
    <sheetView view="pageBreakPreview" zoomScale="75" zoomScaleNormal="100" zoomScaleSheetLayoutView="75" workbookViewId="0">
      <selection activeCell="A11" sqref="A11:XFD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262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240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55" t="s">
        <v>265</v>
      </c>
      <c r="C11" s="255"/>
      <c r="D11" s="255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266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X4P0ol8Hlemk3PbmjFfVjNlqjKKy9FGPVoHiitsYub5hwPjahEogahQ/xZCgEucQN/RChy/lsg+sl8qSvvAxcQ==" saltValue="FYw3HBL4vI48E0UR3gGAv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E11:N11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O13:O14"/>
    <mergeCell ref="P13:R13"/>
    <mergeCell ref="S13:S18"/>
    <mergeCell ref="B24:G24"/>
    <mergeCell ref="I24:M24"/>
    <mergeCell ref="O11:S11"/>
    <mergeCell ref="O42:R48"/>
    <mergeCell ref="O5:R7"/>
    <mergeCell ref="O9:R10"/>
    <mergeCell ref="B9:D9"/>
    <mergeCell ref="E9:F9"/>
    <mergeCell ref="G9:H9"/>
    <mergeCell ref="I9:N9"/>
    <mergeCell ref="B25:G25"/>
    <mergeCell ref="I25:M25"/>
    <mergeCell ref="B10:D10"/>
    <mergeCell ref="G10:H10"/>
    <mergeCell ref="I10:N10"/>
    <mergeCell ref="B12:N12"/>
    <mergeCell ref="C13:H13"/>
    <mergeCell ref="I13:N13"/>
    <mergeCell ref="B29:G29"/>
    <mergeCell ref="I29:M29"/>
    <mergeCell ref="B11:D11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M6:N6"/>
    <mergeCell ref="B7:D7"/>
    <mergeCell ref="E7:N7"/>
  </mergeCells>
  <conditionalFormatting sqref="G6:N6">
    <cfRule type="expression" dxfId="17" priority="7">
      <formula>$E$6="NIE"</formula>
    </cfRule>
  </conditionalFormatting>
  <conditionalFormatting sqref="G9:N9">
    <cfRule type="expression" dxfId="16" priority="6">
      <formula>$E$9="NIE"</formula>
    </cfRule>
  </conditionalFormatting>
  <conditionalFormatting sqref="H55:N57">
    <cfRule type="expression" dxfId="15" priority="16">
      <formula>G55="NIE"</formula>
    </cfRule>
  </conditionalFormatting>
  <conditionalFormatting sqref="H60:N60">
    <cfRule type="expression" dxfId="14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3" priority="17">
      <formula>$J37="NIE"</formula>
    </cfRule>
  </conditionalFormatting>
  <conditionalFormatting sqref="K49:N49">
    <cfRule type="expression" dxfId="12" priority="5">
      <formula>$J$49="NIE"</formula>
    </cfRule>
  </conditionalFormatting>
  <conditionalFormatting sqref="K50:N50">
    <cfRule type="expression" dxfId="11" priority="4">
      <formula>$J$50="NIE"</formula>
    </cfRule>
  </conditionalFormatting>
  <conditionalFormatting sqref="K51:N51">
    <cfRule type="expression" dxfId="10" priority="3">
      <formula>$J$51="NIE"</formula>
    </cfRule>
  </conditionalFormatting>
  <conditionalFormatting sqref="K52:N52">
    <cfRule type="expression" dxfId="9" priority="2">
      <formula>$J$52="NIE"</formula>
    </cfRule>
  </conditionalFormatting>
  <dataValidations count="2">
    <dataValidation type="list" allowBlank="1" showInputMessage="1" showErrorMessage="1" sqref="G60 G55:G57 J37:J52 E9 E6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1"/>
  <sheetViews>
    <sheetView view="pageBreakPreview" zoomScale="75" zoomScaleNormal="100" zoomScaleSheetLayoutView="75" workbookViewId="0">
      <selection activeCell="O42" sqref="O42:R48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263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241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55" t="s">
        <v>265</v>
      </c>
      <c r="C11" s="255"/>
      <c r="D11" s="255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  <c r="S42" s="149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  <c r="S43" s="149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  <c r="S44" s="149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  <c r="S45" s="149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  <c r="S46" s="149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  <c r="S47" s="149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  <c r="S48" s="149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R8KliQ9iR6+ve9zyktU0tnEu3FBOmlyWOw8TzWXs7a+jrDMdDUwBhteLVy/ySScd8w5TmiQRB0wzvzxTLyqIwQ==" saltValue="mgLX6YlZWo5mWUtHpAQ18A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O9:R10"/>
    <mergeCell ref="B9:D9"/>
    <mergeCell ref="E9:F9"/>
    <mergeCell ref="G9:H9"/>
    <mergeCell ref="I9:N9"/>
    <mergeCell ref="O13:O14"/>
    <mergeCell ref="P13:R13"/>
    <mergeCell ref="B11:D11"/>
    <mergeCell ref="E11:N11"/>
    <mergeCell ref="O11:S11"/>
    <mergeCell ref="O42:R48"/>
    <mergeCell ref="O5:R7"/>
    <mergeCell ref="B2:C2"/>
    <mergeCell ref="D2:N2"/>
    <mergeCell ref="B3:N3"/>
    <mergeCell ref="B4:N4"/>
    <mergeCell ref="B5:D5"/>
    <mergeCell ref="E5:N5"/>
    <mergeCell ref="M6:N6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B7:D7"/>
    <mergeCell ref="E7:N7"/>
    <mergeCell ref="B29:G29"/>
    <mergeCell ref="I29:M29"/>
    <mergeCell ref="B30:N30"/>
    <mergeCell ref="B31:E31"/>
  </mergeCells>
  <conditionalFormatting sqref="G6:N6">
    <cfRule type="expression" dxfId="8" priority="7">
      <formula>$E$6="NIE"</formula>
    </cfRule>
  </conditionalFormatting>
  <conditionalFormatting sqref="G9:N9">
    <cfRule type="expression" dxfId="7" priority="6">
      <formula>$E$9="NIE"</formula>
    </cfRule>
  </conditionalFormatting>
  <conditionalFormatting sqref="H55:N57">
    <cfRule type="expression" dxfId="6" priority="16">
      <formula>G55="NIE"</formula>
    </cfRule>
  </conditionalFormatting>
  <conditionalFormatting sqref="H60:N60">
    <cfRule type="expression" dxfId="5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" priority="17">
      <formula>$J37="NIE"</formula>
    </cfRule>
  </conditionalFormatting>
  <conditionalFormatting sqref="K49:N49">
    <cfRule type="expression" dxfId="3" priority="5">
      <formula>$J$49="NIE"</formula>
    </cfRule>
  </conditionalFormatting>
  <conditionalFormatting sqref="K50:N50">
    <cfRule type="expression" dxfId="2" priority="4">
      <formula>$J$50="NIE"</formula>
    </cfRule>
  </conditionalFormatting>
  <conditionalFormatting sqref="K51:N51">
    <cfRule type="expression" dxfId="1" priority="3">
      <formula>$J$51="NIE"</formula>
    </cfRule>
  </conditionalFormatting>
  <conditionalFormatting sqref="K52:N52">
    <cfRule type="expression" dxfId="0" priority="2">
      <formula>$J$52="NIE"</formula>
    </cfRule>
  </conditionalFormatting>
  <dataValidations count="2">
    <dataValidation type="list" allowBlank="1" showInputMessage="1" showErrorMessage="1" sqref="G60 G55:G57 J37:J52 E9 E6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Audyt Ex-ante</dc:title>
  <dc:creator>Piotr Oblekowski</dc:creator>
  <cp:lastModifiedBy>Sulej-Kapusta Agnieszka</cp:lastModifiedBy>
  <cp:lastPrinted>2025-06-11T07:36:20Z</cp:lastPrinted>
  <dcterms:created xsi:type="dcterms:W3CDTF">2015-06-05T18:19:34Z</dcterms:created>
  <dcterms:modified xsi:type="dcterms:W3CDTF">2025-06-20T12:17:28Z</dcterms:modified>
</cp:coreProperties>
</file>